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Instructions" sheetId="1" r:id="rId3"/>
    <sheet state="visible" name="Budgets" sheetId="2" r:id="rId4"/>
  </sheets>
  <definedNames/>
  <calcPr/>
</workbook>
</file>

<file path=xl/comments1.xml><?xml version="1.0" encoding="utf-8"?>
<comments xmlns:r="http://schemas.openxmlformats.org/officeDocument/2006/relationships" xmlns="http://schemas.openxmlformats.org/spreadsheetml/2006/main">
  <authors>
    <author/>
  </authors>
  <commentList>
    <comment authorId="0" ref="M20">
      <text>
        <t xml:space="preserve">Instructor Thornton:
”Next month’s budgeted sales,” amounts are incorrect.  See the instructions in Step 1.  Use the next month's budgeted sales.  For example, for July, use August budgeted sales units of $22,000.  For August, use September’s budgeted unit sales. September, use October's budgeted sales.
"Add budgeted Sales" are pulled from the Sales Budget Units.
</t>
      </text>
    </comment>
    <comment authorId="0" ref="N34">
      <text>
        <t xml:space="preserve">Instructor Thornton:
“Production Budget (units)” amounts are incorrect. see “units to be produced.”</t>
      </text>
    </comment>
    <comment authorId="0" ref="F36">
      <text>
        <t xml:space="preserve">Instructor Thornton:
Check math</t>
      </text>
    </comment>
    <comment authorId="0" ref="G36">
      <text>
        <t xml:space="preserve">Instructor Thornton:
Check math.</t>
      </text>
    </comment>
    <comment authorId="0" ref="L36">
      <text>
        <t xml:space="preserve">Instructor Thornton:
Check math here.</t>
      </text>
    </comment>
    <comment authorId="0" ref="L37">
      <text>
        <t xml:space="preserve">Instructor Thornton:
For “Add Budgeted Ending Inventory,” these amts. are incorrect. See Step 3 of the Raw Materials Budget instructions.  Ending Inventory is calculated at 20% of the next month's materials needed for production.  For example, the calculation for July would be:  $10,300 (August materials needed for production)  X .20 = $2,060 (July's Budgeted ending inventory).</t>
      </text>
    </comment>
    <comment authorId="0" ref="L39">
      <text>
        <t xml:space="preserve">Instructor Thornton:
For Production Budget “Deduct beginning inventory” these amounts are incorrect.  See assumptions 2 and 3.  Use the previous month’s budgeted ending inventory.  The June Ending inventory is provided in the instructions/assumptions</t>
      </text>
    </comment>
    <comment authorId="0" ref="L42">
      <text>
        <t xml:space="preserve">Instructor Thornton:
See assumptions.  Price per unit  is incorrect.</t>
      </text>
    </comment>
    <comment authorId="0" ref="K49">
      <text>
        <t xml:space="preserve">Instructor Thornton:
“Budgeted Production (units)” is incorrect.  Pull from the Production Budget “Units to Be Produced”</t>
      </text>
    </comment>
    <comment authorId="0" ref="J60">
      <text>
        <t xml:space="preserve">Instructor Thornton:
“Budgeted Production (units)” is incorrect.  Pull from the Production Budget “Units to Be Produced”</t>
      </text>
    </comment>
    <comment authorId="0" ref="J63">
      <text>
        <t xml:space="preserve">Instructor Thornton:
See assumptions for the correct fixed OH amount.</t>
      </text>
    </comment>
    <comment authorId="0" ref="I74">
      <text>
        <t xml:space="preserve">Instructor Thornton:
Math errors in totals.  Check assumptions in the assigment to obtain the "Sales Salaries"  amount.</t>
      </text>
    </comment>
    <comment authorId="0" ref="I86">
      <text>
        <t xml:space="preserve">Instructor Thornton:
Error:  Interest calculation is incorrect.  Locate the Notes Payable amount and multiply by .009 to calculate the interest on long terms note. Enter that amount here.</t>
      </text>
    </comment>
  </commentList>
</comments>
</file>

<file path=xl/sharedStrings.xml><?xml version="1.0" encoding="utf-8"?>
<sst xmlns="http://schemas.openxmlformats.org/spreadsheetml/2006/main" count="161" uniqueCount="129">
  <si>
    <t>Part A - Sales Budget</t>
  </si>
  <si>
    <t>Peyton Approved</t>
  </si>
  <si>
    <t>A number of corrections are required below.</t>
  </si>
  <si>
    <t>Sales Budgets</t>
  </si>
  <si>
    <t>July, August, and September 2015</t>
  </si>
  <si>
    <t>Budgeted Units</t>
  </si>
  <si>
    <t>Budgeted Unit Price</t>
  </si>
  <si>
    <t>Budgeted Total Dollars</t>
  </si>
  <si>
    <t xml:space="preserve">Total for the first quarter </t>
  </si>
  <si>
    <t>Part C - Production Budget</t>
  </si>
  <si>
    <t>Production Budget</t>
  </si>
  <si>
    <t>July</t>
  </si>
  <si>
    <t>August</t>
  </si>
  <si>
    <t xml:space="preserve">  Sept.</t>
  </si>
  <si>
    <t xml:space="preserve">     Total</t>
  </si>
  <si>
    <t xml:space="preserve">Next month’s budgeted sales </t>
  </si>
  <si>
    <t xml:space="preserve">Percentage  of inventory to future sales </t>
  </si>
  <si>
    <t xml:space="preserve">Budgeted ending inventory </t>
  </si>
  <si>
    <t xml:space="preserve">Add budgeted sales </t>
  </si>
  <si>
    <t xml:space="preserve">Required units to be produced </t>
  </si>
  <si>
    <t>Deduct beginning inventory  (Previous month ending inventory)</t>
  </si>
  <si>
    <t xml:space="preserve">Units to be produced </t>
  </si>
  <si>
    <t>Part E -  Manufacturing budget -  contains raw materials budget, direct labor budget, and factory overhead budget</t>
  </si>
  <si>
    <t>Raw Materials Budget</t>
  </si>
  <si>
    <t xml:space="preserve">Production budget (units) </t>
  </si>
  <si>
    <t xml:space="preserve">Materials requirement per unit </t>
  </si>
  <si>
    <t xml:space="preserve">Materials needed for production </t>
  </si>
  <si>
    <t xml:space="preserve">Add budgeted ending inventory </t>
  </si>
  <si>
    <t xml:space="preserve">Total materials requirements (units) </t>
  </si>
  <si>
    <t>Deduct beginning inventory  (previous month ending inventory)</t>
  </si>
  <si>
    <t xml:space="preserve">Materials to be purchased </t>
  </si>
  <si>
    <t xml:space="preserve">Material price per unit </t>
  </si>
  <si>
    <t xml:space="preserve">Total cost of direct material purchases </t>
  </si>
  <si>
    <t>Direct Labor Budget</t>
  </si>
  <si>
    <t xml:space="preserve">   July</t>
  </si>
  <si>
    <t xml:space="preserve">Budgeted production (units) </t>
  </si>
  <si>
    <t xml:space="preserve">Labor requirements per unit (hours) </t>
  </si>
  <si>
    <t xml:space="preserve">Total labor hours needed </t>
  </si>
  <si>
    <t xml:space="preserve">Labor rate (per hour) </t>
  </si>
  <si>
    <t xml:space="preserve">Labor dollars </t>
  </si>
  <si>
    <t>Factory Overhead Budget</t>
  </si>
  <si>
    <t xml:space="preserve">  July</t>
  </si>
  <si>
    <t xml:space="preserve">    Sept.</t>
  </si>
  <si>
    <t xml:space="preserve">  Total</t>
  </si>
  <si>
    <t>Variable factory overhead rate</t>
  </si>
  <si>
    <t xml:space="preserve">Budgeted variable overhead </t>
  </si>
  <si>
    <t xml:space="preserve">Fixed overhead </t>
  </si>
  <si>
    <t xml:space="preserve">Budgeted total overhead </t>
  </si>
  <si>
    <t>Part G - Selling Expense Budget</t>
  </si>
  <si>
    <t>Selling Expense Budgets</t>
  </si>
  <si>
    <t xml:space="preserve">Budgeted sales </t>
  </si>
  <si>
    <t>$1080000</t>
  </si>
  <si>
    <t xml:space="preserve">Sales commission percent </t>
  </si>
  <si>
    <t xml:space="preserve">Sales commissions expense </t>
  </si>
  <si>
    <t xml:space="preserve">Sales salaries </t>
  </si>
  <si>
    <t xml:space="preserve">Total selling expenses </t>
  </si>
  <si>
    <t>$1209600</t>
  </si>
  <si>
    <t>Part I - General and Admin Expense Budget</t>
  </si>
  <si>
    <t>General and Administrative Expense Budgets</t>
  </si>
  <si>
    <t xml:space="preserve">     Sept.</t>
  </si>
  <si>
    <t xml:space="preserve">    Total</t>
  </si>
  <si>
    <t xml:space="preserve">Salaries </t>
  </si>
  <si>
    <t>$36000</t>
  </si>
  <si>
    <t xml:space="preserve">Interest on long-term note </t>
  </si>
  <si>
    <t xml:space="preserve">Total expenses </t>
  </si>
  <si>
    <t>You are a manager for Peyton Approved, a pet supplies manufacturer. This responsibility requires you to create budgets, make pricing decisions, and analyze the results of operations to determine if changes need to be made to make the company more efficient. 
You will be preparing a budget for the quarter July through September 2014.  You are provided the following information. The budgeted balance sheet on June 30, 2014, is:</t>
  </si>
  <si>
    <t>Budgeted Balance Sheet</t>
  </si>
  <si>
    <t>ASSETS</t>
  </si>
  <si>
    <t xml:space="preserve">Cash </t>
  </si>
  <si>
    <t>Accounts receivable</t>
  </si>
  <si>
    <t>Raw materials inventory</t>
  </si>
  <si>
    <t xml:space="preserve">Finished goods inventory </t>
  </si>
  <si>
    <t xml:space="preserve">Total current assets </t>
  </si>
  <si>
    <t xml:space="preserve">Equipment </t>
  </si>
  <si>
    <t xml:space="preserve">Less accumulated depreciation </t>
  </si>
  <si>
    <t xml:space="preserve">Total assets </t>
  </si>
  <si>
    <t>LIABILITIES AND EQUITY</t>
  </si>
  <si>
    <t>Accounts payable</t>
  </si>
  <si>
    <t>Short-term notes payable</t>
  </si>
  <si>
    <t xml:space="preserve">Taxes payable </t>
  </si>
  <si>
    <t xml:space="preserve">Total current liabilities </t>
  </si>
  <si>
    <t xml:space="preserve">Long-term note payable </t>
  </si>
  <si>
    <t xml:space="preserve">     Total liabilities</t>
  </si>
  <si>
    <t xml:space="preserve">Common stock </t>
  </si>
  <si>
    <t xml:space="preserve">Retained earnings </t>
  </si>
  <si>
    <t>Total stockholders’ equity</t>
  </si>
  <si>
    <t>Total liabilities and equity</t>
  </si>
  <si>
    <t>All assumptions are new and apply to the July through September budget period.</t>
  </si>
  <si>
    <t>1. Sales were 20,000 units in June 2015. Forecasted sales in units are as follows: July, 18,000; August, 22,000; September, 20,000; October, 24,000. The product’s selling price is $18.00 per unit and its total product cost is $14.35 per unit.</t>
  </si>
  <si>
    <t>2. The June 30 finished goods inventory is 16,800 units.</t>
  </si>
  <si>
    <t>3. Going forward, company policy calls for a given month’s ending finished goods inventory to equal 70% of the next month’s expected unit sales.</t>
  </si>
  <si>
    <t xml:space="preserve">4.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 </t>
  </si>
  <si>
    <t>5. Each finished unit requires 0.50 hours of direct labor at a rate of $16 per hour.</t>
  </si>
  <si>
    <t>6. Overhead is allocated based on direct labor hours. The predetermined variable overhead rate is $1.35 per unit produced. Depreciation of $20,000 per month is treated as fixed factory overhead.</t>
  </si>
  <si>
    <r>
      <rPr/>
      <t>7.</t>
    </r>
    <r>
      <rPr>
        <rFont val="Calibri"/>
        <color rgb="FF000000"/>
        <sz val="11.0"/>
      </rPr>
      <t> Monthly general and administrative expenses include $12,000 administrative salaries and 0.9% monthly interest on the long-term note payable.</t>
    </r>
  </si>
  <si>
    <t>8. Sales representatives’ commissions are 12% of sales and are paid in the month of the sales. The sales manager’s monthly salary is $3,750 per month.</t>
  </si>
  <si>
    <t>Specifically, the following critical elements must be addressed when creating an Operating Budget by completing the budget templates found on the "Budgets" tab below.</t>
  </si>
  <si>
    <t>Step 1: Prepare a Sales Budget</t>
  </si>
  <si>
    <t xml:space="preserve">
</t>
  </si>
  <si>
    <t xml:space="preserve">Complete Part A - Sales Budget on the Budgets tab below by using the information found in the budgeted balance sheet above.  </t>
  </si>
  <si>
    <t>Consider assumption 1 when completing this critical element: Sales were 20,000 units in June 2015. Forecasted sales in units are as follows: July, 18,000; August, 22,000; September, 20,000; October, 24,000. The product’s selling price is $18.00 per unit and its total product cost is $14.35 per unit.</t>
  </si>
  <si>
    <t>You can find an example of a sales budget in Exhibit 22-5 on page 1324 of the textbook.</t>
  </si>
  <si>
    <r>
      <rPr>
        <rFont val="Calibri"/>
        <b/>
        <color rgb="FF000000"/>
        <sz val="11.0"/>
      </rPr>
      <t>Step 2:</t>
    </r>
    <r>
      <rPr>
        <rFont val="Calibri"/>
        <color rgb="FF000000"/>
        <sz val="11.0"/>
      </rPr>
      <t xml:space="preserve"> </t>
    </r>
    <r>
      <rPr>
        <rFont val="Calibri"/>
        <b/>
        <color rgb="FF000000"/>
        <sz val="11.0"/>
      </rPr>
      <t>Prepare a Production Budget</t>
    </r>
  </si>
  <si>
    <t xml:space="preserve">Complete Part C - Production Budget on the Budgets tab below by using the information found in the budgeted balance sheet above. </t>
  </si>
  <si>
    <t>Consider assumption 1 while completing this critical element: Sales were 20,000 units in June 2015. Forecasted sales in units are as follows: July, 18,000; August, 22,000; September, 20,000; October, 24,000. The product’s selling price is $18.00 per unit and its total product cost is $14.35 per unit.</t>
  </si>
  <si>
    <t>Consider assumption 2 while completing this critical element: The June 30 finished goods inventory is 16,800 units.</t>
  </si>
  <si>
    <t>Consider assumption 3 while completing this critical element: Going forward, company policy calls for a given month’s ending finished goods inventory to equal 70% of the next month’s expected unit sales.</t>
  </si>
  <si>
    <t>You can find an example of a production budget in Exhibit 22-6 on page 1325 of the textbook.</t>
  </si>
  <si>
    <t>Step 3: Prepare a Manufacturing Budget</t>
  </si>
  <si>
    <t>Complete Part E - Manufacturing Budget on the Budgets tab below by using the information found in the budgeted balance sheet above. The manufacturing budget consists of three parts: the Raw Materials Budget, the Direct Labor Budget, and the Factory Overhead Budget.</t>
  </si>
  <si>
    <t>Raw Material Budget</t>
  </si>
  <si>
    <t>Consider assumption 4 while completing this critical element: The June 30 raw materials inventory is 4,600 units. The budgeted September 30 raw materials inventory is 1,980 units. Raw materials cost $7.75 per unit. Each finished unit requires 0.50 units of raw materials. Company policy calls for a given month’s ending raw materials inventory to equal 20% of the next month’s materials requirements.</t>
  </si>
  <si>
    <t>Consider units to be produced found in the production budget while completing this critical element.</t>
  </si>
  <si>
    <t>Consider assumption 5 while completing this critical element: Each finished unit requires 0.50 hours of direct labor at a rate of $16 per hour.</t>
  </si>
  <si>
    <t>Consider assumption 6 while completing this critical element: Overhead is allocated based on direct labor hours. The predetermined variable overhead rate is $1.35 per unit produced. Depreciation of $20,000 per month is treated as fixed factory overhead.</t>
  </si>
  <si>
    <t>Step 4: Prepare a Selling Budget</t>
  </si>
  <si>
    <t>Complete Part G - Selling Expense Budget.</t>
  </si>
  <si>
    <t>Consider assumption 8 while completing this critical element: 8. Sales representatives’ commissions are 12% of sales and are paid in the month of the sales. The sales manager’s monthly salary is $3,750 per month.</t>
  </si>
  <si>
    <t>Step 5: General and Administrative Expense Budget</t>
  </si>
  <si>
    <t>Complete Part I - General and Admin Expense Budget.</t>
  </si>
  <si>
    <t>Consider assumption 7 while completing this critical element: 7. Monthly general and administrative expenses include $12,000 administrative salaries and 0.9% monthly interest on the long-term note payable.</t>
  </si>
  <si>
    <t>Specifically, the following critical elements must be addressed when performing the Budget Variance Analysis using the Budget Variance Student Worksheet</t>
  </si>
  <si>
    <t>The actual quantity of material used was 31,000 with an actual cost of $7.75 per unit. The actual labor hours were 33,000 with an actual rate per hour of $15.</t>
  </si>
  <si>
    <t>Step 1: Complete A. Develop a variance analysis including a Budget Variance performance report and appropriate variances for materials, labor, and overhead.</t>
  </si>
  <si>
    <t>Start with the Labor and Materials Variance tab.</t>
  </si>
  <si>
    <t>Standard costs/quantities come from the raw materials budget and the labor budget.</t>
  </si>
  <si>
    <t>Use Exhibits 23-11 on page 1416 and 23-12 on page 1419 in the textbook as guides.</t>
  </si>
  <si>
    <t>After completing the Labor and Materials Variance tab, transfer variances to the Budget Variance Report tab.</t>
  </si>
  <si>
    <t>Congratulations! You have completed the workbook portion of Final Project Part I. To complete the discussion portion of Final Project Part I, complete the Final Project Part I Student Discussion document.</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</si>
</sst>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_(* \(#,##0.00\);_(* &quot;-&quot;??_);_(@_)"/>
    <numFmt numFmtId="165" formatCode="&quot;$&quot;#,##0_);[Red]\(&quot;$&quot;#,##0\)"/>
  </numFmts>
  <fonts count="34">
    <font>
      <sz val="11.0"/>
      <color rgb="FF000000"/>
      <name val="Calibri"/>
    </font>
    <font>
      <b/>
      <i/>
      <sz val="13.0"/>
      <color rgb="FF000000"/>
      <name val="Arial"/>
    </font>
    <font>
      <b/>
      <sz val="13.0"/>
      <color rgb="FF000000"/>
      <name val="Arial"/>
    </font>
    <font/>
    <font>
      <b/>
      <sz val="11.0"/>
      <color rgb="FFFF0000"/>
      <name val="Calibri"/>
    </font>
    <font>
      <b/>
      <sz val="11.0"/>
      <color rgb="FF000000"/>
      <name val="Arial"/>
    </font>
    <font>
      <b/>
      <u/>
      <sz val="13.0"/>
      <color rgb="FF000000"/>
      <name val="Arial"/>
    </font>
    <font>
      <b/>
      <u/>
      <sz val="13.0"/>
      <color rgb="FF000000"/>
      <name val="Arial"/>
    </font>
    <font>
      <b/>
      <u/>
      <sz val="13.0"/>
      <color rgb="FF000000"/>
      <name val="Arial"/>
    </font>
    <font>
      <sz val="12.0"/>
      <color rgb="FF000000"/>
      <name val="Arial"/>
    </font>
    <font>
      <b/>
      <sz val="12.0"/>
      <color rgb="FF000000"/>
      <name val="Arial"/>
    </font>
    <font>
      <b/>
      <u/>
      <sz val="12.0"/>
      <color rgb="FF000000"/>
      <name val="Arial"/>
    </font>
    <font>
      <b/>
      <u/>
      <sz val="12.0"/>
      <color rgb="FF000000"/>
      <name val="Arial"/>
    </font>
    <font>
      <b/>
      <u/>
      <sz val="12.0"/>
      <color rgb="FF000000"/>
      <name val="Arial"/>
    </font>
    <font>
      <b/>
      <u/>
      <sz val="12.0"/>
      <color rgb="FF000000"/>
      <name val="Arial"/>
    </font>
    <font>
      <b/>
      <u/>
      <sz val="12.0"/>
      <color rgb="FF000000"/>
      <name val="Arial"/>
    </font>
    <font>
      <b/>
      <u/>
      <sz val="12.0"/>
      <color rgb="FF000000"/>
      <name val="Arial"/>
    </font>
    <font>
      <b/>
      <u/>
      <sz val="12.0"/>
      <color rgb="FF000000"/>
      <name val="Arial"/>
    </font>
    <font>
      <b/>
      <u/>
      <sz val="12.0"/>
      <color rgb="FF000000"/>
      <name val="Arial"/>
    </font>
    <font>
      <b/>
      <u/>
      <sz val="12.0"/>
      <color rgb="FF000000"/>
      <name val="Arial"/>
    </font>
    <font>
      <b/>
      <sz val="11.0"/>
      <color rgb="FF000000"/>
      <name val="Calibri"/>
    </font>
    <font>
      <b/>
      <u/>
      <sz val="12.0"/>
      <color rgb="FF000000"/>
      <name val="Arial"/>
    </font>
    <font>
      <b/>
      <u/>
      <sz val="12.0"/>
      <color rgb="FF000000"/>
      <name val="Arial"/>
    </font>
    <font>
      <b/>
      <sz val="10.0"/>
      <color rgb="FF000000"/>
      <name val="Arial"/>
    </font>
    <font>
      <b/>
      <u/>
      <sz val="12.0"/>
      <color rgb="FF000000"/>
      <name val="Arial"/>
    </font>
    <font>
      <b/>
      <u/>
      <sz val="12.0"/>
      <color rgb="FF000000"/>
      <name val="Arial"/>
    </font>
    <font>
      <b/>
      <u/>
      <sz val="12.0"/>
      <color rgb="FF000000"/>
      <name val="Arial"/>
    </font>
    <font>
      <b/>
      <u/>
      <sz val="13.0"/>
      <color rgb="FF000000"/>
      <name val="Arial"/>
    </font>
    <font>
      <u/>
      <sz val="11.0"/>
      <color rgb="FF000000"/>
      <name val="Calibri"/>
    </font>
    <font>
      <u/>
      <sz val="11.0"/>
      <color rgb="FF000000"/>
      <name val="Calibri"/>
    </font>
    <font>
      <u/>
      <sz val="11.0"/>
      <color rgb="FF000000"/>
      <name val="Calibri"/>
    </font>
    <font>
      <sz val="11.0"/>
      <color rgb="FFFFFFFF"/>
      <name val="Calibri"/>
    </font>
    <font>
      <b/>
      <sz val="11.0"/>
      <color rgb="FFFFFFFF"/>
      <name val="Calibri"/>
    </font>
    <font>
      <i/>
      <sz val="11.0"/>
      <color rgb="FF000000"/>
      <name val="Calibri"/>
    </font>
  </fonts>
  <fills count="7">
    <fill>
      <patternFill patternType="none"/>
    </fill>
    <fill>
      <patternFill patternType="lightGray"/>
    </fill>
    <fill>
      <patternFill patternType="solid">
        <fgColor rgb="FFE5E5E5"/>
        <bgColor rgb="FFE5E5E5"/>
      </patternFill>
    </fill>
    <fill>
      <patternFill patternType="solid">
        <fgColor rgb="FFFFFF00"/>
        <bgColor rgb="FFFFFF00"/>
      </patternFill>
    </fill>
    <fill>
      <patternFill patternType="solid">
        <fgColor rgb="FFFFFFFF"/>
        <bgColor rgb="FFFFFFFF"/>
      </patternFill>
    </fill>
    <fill>
      <patternFill patternType="solid">
        <fgColor rgb="FFDEDEDE"/>
        <bgColor rgb="FFDEDEDE"/>
      </patternFill>
    </fill>
    <fill>
      <patternFill patternType="solid">
        <fgColor rgb="FFA5A5A5"/>
        <bgColor rgb="FFA5A5A5"/>
      </patternFill>
    </fill>
  </fills>
  <borders count="25">
    <border/>
    <border>
      <left/>
      <top style="medium">
        <color rgb="FF000000"/>
      </top>
      <bottom/>
    </border>
    <border>
      <top style="medium">
        <color rgb="FF000000"/>
      </top>
      <bottom/>
    </border>
    <border>
      <right/>
      <top style="medium">
        <color rgb="FF000000"/>
      </top>
      <bottom/>
    </border>
    <border>
      <left/>
      <right/>
      <top/>
      <bottom/>
    </border>
    <border>
      <left/>
      <top/>
      <bottom/>
    </border>
    <border>
      <top/>
      <bottom/>
    </border>
    <border>
      <right/>
      <top/>
      <bottom/>
    </border>
    <border>
      <left/>
      <right/>
      <top/>
      <bottom style="medium">
        <color rgb="FF000000"/>
      </bottom>
    </border>
    <border>
      <left/>
      <top/>
      <bottom style="medium">
        <color rgb="FF000000"/>
      </bottom>
    </border>
    <border>
      <right/>
      <top/>
      <bottom style="medium">
        <color rgb="FF000000"/>
      </bottom>
    </border>
    <border>
      <top style="medium">
        <color rgb="FF000000"/>
      </top>
    </border>
    <border>
      <bottom style="medium">
        <color rgb="FF000000"/>
      </bottom>
    </border>
    <border>
      <top/>
      <bottom style="medium">
        <color rgb="FF000000"/>
      </bottom>
    </border>
    <border>
      <left/>
      <right/>
      <top style="medium">
        <color rgb="FF000000"/>
      </top>
      <bottom/>
    </border>
    <border>
      <left/>
      <top style="medium">
        <color rgb="FF000000"/>
      </top>
    </border>
    <border>
      <right/>
      <top style="medium">
        <color rgb="FF000000"/>
      </top>
    </border>
    <border>
      <left/>
      <bottom/>
    </border>
    <border>
      <bottom/>
    </border>
    <border>
      <right/>
      <bottom/>
    </border>
    <border>
      <left style="medium">
        <color rgb="FF000000"/>
      </left>
    </border>
    <border>
      <left style="medium">
        <color rgb="FF000000"/>
      </left>
      <top/>
      <bottom/>
    </border>
    <border>
      <top style="thin">
        <color rgb="FFFFFFFF"/>
      </top>
      <bottom style="thin">
        <color rgb="FFFFFFFF"/>
      </bottom>
    </border>
    <border>
      <bottom style="thin">
        <color rgb="FFFFFFFF"/>
      </bottom>
    </border>
    <border>
      <top style="thin">
        <color rgb="FFFFFFFF"/>
      </top>
    </border>
  </borders>
  <cellStyleXfs count="1">
    <xf borderId="0" fillId="0" fontId="0" numFmtId="0" applyAlignment="1" applyFont="1"/>
  </cellStyleXfs>
  <cellXfs count="112">
    <xf borderId="0" fillId="0" fontId="0" numFmtId="0" xfId="0" applyAlignment="1" applyFont="1">
      <alignment readingOrder="0" shrinkToFit="0" vertical="bottom" wrapText="0"/>
    </xf>
    <xf borderId="0" fillId="0" fontId="1" numFmtId="0" xfId="0" applyAlignment="1" applyFont="1">
      <alignment vertical="center"/>
    </xf>
    <xf borderId="0" fillId="0" fontId="0" numFmtId="0" xfId="0" applyFont="1"/>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4" fillId="3" fontId="4" numFmtId="0" xfId="0" applyBorder="1" applyFill="1" applyFont="1"/>
    <xf borderId="5" fillId="2" fontId="2"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2" fontId="5" numFmtId="0" xfId="0" applyAlignment="1" applyBorder="1" applyFont="1">
      <alignment horizontal="center" shrinkToFit="0" vertical="center" wrapText="1"/>
    </xf>
    <xf borderId="9" fillId="2" fontId="5" numFmtId="0" xfId="0" applyAlignment="1" applyBorder="1" applyFont="1">
      <alignment horizontal="center" shrinkToFit="0" vertical="center" wrapText="1"/>
    </xf>
    <xf borderId="10" fillId="0" fontId="3" numFmtId="0" xfId="0" applyBorder="1" applyFont="1"/>
    <xf borderId="11" fillId="0" fontId="2" numFmtId="17" xfId="0" applyAlignment="1" applyBorder="1" applyFont="1" applyNumberFormat="1">
      <alignment shrinkToFit="0" vertical="center" wrapText="1"/>
    </xf>
    <xf borderId="11" fillId="0" fontId="3" numFmtId="0" xfId="0" applyBorder="1" applyFont="1"/>
    <xf borderId="0" fillId="0" fontId="2" numFmtId="3" xfId="0" applyAlignment="1" applyFont="1" applyNumberFormat="1">
      <alignment horizontal="right" shrinkToFit="0" vertical="center" wrapText="1"/>
    </xf>
    <xf borderId="0" fillId="0" fontId="2" numFmtId="164" xfId="0" applyAlignment="1" applyFont="1" applyNumberFormat="1">
      <alignment horizontal="center" shrinkToFit="0" vertical="center" wrapText="1"/>
    </xf>
    <xf borderId="0" fillId="0" fontId="2" numFmtId="165" xfId="0" applyAlignment="1" applyFont="1" applyNumberFormat="1">
      <alignment horizontal="right" shrinkToFit="0" vertical="center" wrapText="1"/>
    </xf>
    <xf borderId="0" fillId="0" fontId="2" numFmtId="17" xfId="0" applyAlignment="1" applyFont="1" applyNumberFormat="1">
      <alignment shrinkToFit="0" vertical="center" wrapText="1"/>
    </xf>
    <xf borderId="0" fillId="0" fontId="6" numFmtId="3" xfId="0" applyAlignment="1" applyFont="1" applyNumberFormat="1">
      <alignment horizontal="right" shrinkToFit="0" vertical="center" wrapText="1"/>
    </xf>
    <xf borderId="12" fillId="0" fontId="2" numFmtId="0" xfId="0" applyAlignment="1" applyBorder="1" applyFont="1">
      <alignment shrinkToFit="0" vertical="center" wrapText="1"/>
    </xf>
    <xf borderId="12" fillId="0" fontId="3" numFmtId="0" xfId="0" applyBorder="1" applyFont="1"/>
    <xf borderId="12" fillId="0" fontId="7" numFmtId="3" xfId="0" applyAlignment="1" applyBorder="1" applyFont="1" applyNumberFormat="1">
      <alignment horizontal="right" shrinkToFit="0" vertical="center" wrapText="1"/>
    </xf>
    <xf borderId="12" fillId="0" fontId="2" numFmtId="0" xfId="0" applyAlignment="1" applyBorder="1" applyFont="1">
      <alignment horizontal="center" shrinkToFit="0" vertical="center" wrapText="1"/>
    </xf>
    <xf borderId="12" fillId="0" fontId="8" numFmtId="165" xfId="0" applyAlignment="1" applyBorder="1" applyFont="1" applyNumberFormat="1">
      <alignment horizontal="right" shrinkToFit="0" vertical="center" wrapText="1"/>
    </xf>
    <xf borderId="0" fillId="0" fontId="9" numFmtId="0" xfId="0" applyAlignment="1" applyFont="1">
      <alignment shrinkToFit="0" vertical="center" wrapText="1"/>
    </xf>
    <xf borderId="8" fillId="2" fontId="5" numFmtId="0" xfId="0" applyAlignment="1" applyBorder="1" applyFont="1">
      <alignment shrinkToFit="0" vertical="center" wrapText="1"/>
    </xf>
    <xf borderId="13" fillId="0" fontId="3" numFmtId="0" xfId="0" applyBorder="1" applyFont="1"/>
    <xf borderId="11" fillId="0" fontId="10" numFmtId="0" xfId="0" applyAlignment="1" applyBorder="1" applyFont="1">
      <alignment shrinkToFit="0" vertical="center" wrapText="1"/>
    </xf>
    <xf borderId="0" fillId="0" fontId="10" numFmtId="0" xfId="0" applyAlignment="1" applyFont="1">
      <alignment shrinkToFit="0" vertical="center" wrapText="1"/>
    </xf>
    <xf borderId="4" fillId="3" fontId="2" numFmtId="3" xfId="0" applyAlignment="1" applyBorder="1" applyFont="1" applyNumberFormat="1">
      <alignment horizontal="right" shrinkToFit="0" vertical="center" wrapText="1"/>
    </xf>
    <xf borderId="4" fillId="3" fontId="0" numFmtId="0" xfId="0" applyBorder="1" applyFont="1"/>
    <xf borderId="14" fillId="3" fontId="10" numFmtId="3" xfId="0" applyAlignment="1" applyBorder="1" applyFont="1" applyNumberFormat="1">
      <alignment shrinkToFit="0" vertical="center" wrapText="1"/>
    </xf>
    <xf borderId="11" fillId="0" fontId="10" numFmtId="3" xfId="0" applyAlignment="1" applyBorder="1" applyFont="1" applyNumberFormat="1">
      <alignment shrinkToFit="0" vertical="center" wrapText="1"/>
    </xf>
    <xf borderId="0" fillId="0" fontId="10" numFmtId="3" xfId="0" applyAlignment="1" applyFont="1" applyNumberFormat="1">
      <alignment shrinkToFit="0" vertical="center" wrapText="1"/>
    </xf>
    <xf borderId="0" fillId="0" fontId="11" numFmtId="9" xfId="0" applyAlignment="1" applyFont="1" applyNumberFormat="1">
      <alignment horizontal="right" shrinkToFit="0" vertical="center" wrapText="1"/>
    </xf>
    <xf borderId="0" fillId="0" fontId="12" numFmtId="9" xfId="0" applyAlignment="1" applyFont="1" applyNumberFormat="1">
      <alignment shrinkToFit="0" vertical="center" wrapText="1"/>
    </xf>
    <xf borderId="0" fillId="0" fontId="13" numFmtId="0" xfId="0" applyAlignment="1" applyFont="1">
      <alignment shrinkToFit="0" vertical="center" wrapText="1"/>
    </xf>
    <xf borderId="0" fillId="0" fontId="10" numFmtId="3" xfId="0" applyAlignment="1" applyFont="1" applyNumberFormat="1">
      <alignment horizontal="right" shrinkToFit="0" vertical="center" wrapText="1"/>
    </xf>
    <xf borderId="4" fillId="4" fontId="10" numFmtId="3" xfId="0" applyAlignment="1" applyBorder="1" applyFill="1" applyFont="1" applyNumberFormat="1">
      <alignment horizontal="right" shrinkToFit="0" vertical="center" wrapText="1"/>
    </xf>
    <xf borderId="4" fillId="3" fontId="14" numFmtId="3" xfId="0" applyAlignment="1" applyBorder="1" applyFont="1" applyNumberFormat="1">
      <alignment horizontal="right" shrinkToFit="0" vertical="center" wrapText="1"/>
    </xf>
    <xf borderId="4" fillId="3" fontId="15" numFmtId="3" xfId="0" applyAlignment="1" applyBorder="1" applyFont="1" applyNumberFormat="1">
      <alignment shrinkToFit="0" vertical="center" wrapText="1"/>
    </xf>
    <xf borderId="0" fillId="0" fontId="16" numFmtId="3" xfId="0" applyAlignment="1" applyFont="1" applyNumberFormat="1">
      <alignment shrinkToFit="0" vertical="center" wrapText="1"/>
    </xf>
    <xf borderId="0" fillId="0" fontId="17" numFmtId="3" xfId="0" applyAlignment="1" applyFont="1" applyNumberFormat="1">
      <alignment horizontal="right" shrinkToFit="0" vertical="center" wrapText="1"/>
    </xf>
    <xf borderId="12" fillId="0" fontId="10" numFmtId="0" xfId="0" applyAlignment="1" applyBorder="1" applyFont="1">
      <alignment shrinkToFit="0" vertical="center" wrapText="1"/>
    </xf>
    <xf borderId="12" fillId="0" fontId="18" numFmtId="3" xfId="0" applyAlignment="1" applyBorder="1" applyFont="1" applyNumberFormat="1">
      <alignment horizontal="right" shrinkToFit="0" vertical="center" wrapText="1"/>
    </xf>
    <xf borderId="12" fillId="0" fontId="19" numFmtId="3" xfId="0" applyAlignment="1" applyBorder="1" applyFont="1" applyNumberFormat="1">
      <alignment shrinkToFit="0" vertical="center" wrapText="1"/>
    </xf>
    <xf borderId="0" fillId="0" fontId="20" numFmtId="0" xfId="0" applyFont="1"/>
    <xf borderId="11" fillId="0" fontId="10" numFmtId="0" xfId="0" applyAlignment="1" applyBorder="1" applyFont="1">
      <alignment horizontal="right" shrinkToFit="0" vertical="center" wrapText="1"/>
    </xf>
    <xf borderId="0" fillId="0" fontId="10" numFmtId="0" xfId="0" applyAlignment="1" applyFont="1">
      <alignment horizontal="right" shrinkToFit="0" vertical="center" wrapText="1"/>
    </xf>
    <xf borderId="4" fillId="3" fontId="10" numFmtId="3" xfId="0" applyAlignment="1" applyBorder="1" applyFont="1" applyNumberFormat="1">
      <alignment horizontal="right" shrinkToFit="0" vertical="center" wrapText="1"/>
    </xf>
    <xf borderId="4" fillId="3" fontId="10" numFmtId="3" xfId="0" applyAlignment="1" applyBorder="1" applyFont="1" applyNumberFormat="1">
      <alignment shrinkToFit="0" vertical="center" wrapText="1"/>
    </xf>
    <xf borderId="4" fillId="3" fontId="10" numFmtId="164" xfId="0" applyAlignment="1" applyBorder="1" applyFont="1" applyNumberFormat="1">
      <alignment horizontal="right" shrinkToFit="0" vertical="center" wrapText="1"/>
    </xf>
    <xf borderId="4" fillId="3" fontId="0" numFmtId="164" xfId="0" applyBorder="1" applyFont="1" applyNumberFormat="1"/>
    <xf borderId="4" fillId="3" fontId="10" numFmtId="164" xfId="0" applyAlignment="1" applyBorder="1" applyFont="1" applyNumberFormat="1">
      <alignment shrinkToFit="0" vertical="center" wrapText="1"/>
    </xf>
    <xf borderId="0" fillId="0" fontId="10" numFmtId="165" xfId="0" applyAlignment="1" applyFont="1" applyNumberFormat="1">
      <alignment shrinkToFit="0" vertical="center" wrapText="1"/>
    </xf>
    <xf borderId="12" fillId="0" fontId="21" numFmtId="165" xfId="0" applyAlignment="1" applyBorder="1" applyFont="1" applyNumberFormat="1">
      <alignment horizontal="right" shrinkToFit="0" vertical="center" wrapText="1"/>
    </xf>
    <xf borderId="0" fillId="0" fontId="22" numFmtId="165" xfId="0" applyAlignment="1" applyFont="1" applyNumberFormat="1">
      <alignment shrinkToFit="0" vertical="center" wrapText="1"/>
    </xf>
    <xf borderId="0" fillId="0" fontId="10" numFmtId="164" xfId="0" applyAlignment="1" applyFont="1" applyNumberFormat="1">
      <alignment horizontal="right" shrinkToFit="0" vertical="center" wrapText="1"/>
    </xf>
    <xf borderId="0" fillId="0" fontId="0" numFmtId="164" xfId="0" applyFont="1" applyNumberFormat="1"/>
    <xf borderId="0" fillId="0" fontId="10" numFmtId="164" xfId="0" applyAlignment="1" applyFont="1" applyNumberFormat="1">
      <alignment shrinkToFit="0" vertical="center" wrapText="1"/>
    </xf>
    <xf borderId="8" fillId="2" fontId="23" numFmtId="0" xfId="0" applyAlignment="1" applyBorder="1" applyFont="1">
      <alignment shrinkToFit="0" vertical="center" wrapText="1"/>
    </xf>
    <xf borderId="8" fillId="2" fontId="23" numFmtId="0" xfId="0" applyAlignment="1" applyBorder="1" applyFont="1">
      <alignment horizontal="center" shrinkToFit="0" vertical="center" wrapText="1"/>
    </xf>
    <xf borderId="9" fillId="2" fontId="23" numFmtId="0" xfId="0" applyAlignment="1" applyBorder="1" applyFont="1">
      <alignment horizontal="center" shrinkToFit="0" vertical="center" wrapText="1"/>
    </xf>
    <xf borderId="0" fillId="0" fontId="24" numFmtId="164" xfId="0" applyAlignment="1" applyFont="1" applyNumberFormat="1">
      <alignment horizontal="right" shrinkToFit="0" vertical="center" wrapText="1"/>
    </xf>
    <xf borderId="0" fillId="0" fontId="25" numFmtId="164" xfId="0" applyAlignment="1" applyFont="1" applyNumberFormat="1">
      <alignment shrinkToFit="0" vertical="center" wrapText="1"/>
    </xf>
    <xf borderId="12" fillId="0" fontId="26" numFmtId="165" xfId="0" applyAlignment="1" applyBorder="1" applyFont="1" applyNumberFormat="1">
      <alignment shrinkToFit="0" vertical="center" wrapText="1"/>
    </xf>
    <xf borderId="0" fillId="0" fontId="10" numFmtId="165" xfId="0" applyAlignment="1" applyFont="1" applyNumberFormat="1">
      <alignment horizontal="right" shrinkToFit="0" vertical="center" wrapText="1"/>
    </xf>
    <xf borderId="11" fillId="0" fontId="10" numFmtId="165" xfId="0" applyAlignment="1" applyBorder="1" applyFont="1" applyNumberFormat="1">
      <alignment shrinkToFit="0" vertical="center" wrapText="1"/>
    </xf>
    <xf borderId="0" fillId="0" fontId="2" numFmtId="0" xfId="0" applyAlignment="1" applyFont="1">
      <alignment vertical="center"/>
    </xf>
    <xf borderId="8" fillId="2" fontId="5" numFmtId="0" xfId="0" applyAlignment="1" applyBorder="1" applyFont="1">
      <alignment horizontal="right" shrinkToFit="0" vertical="center" wrapText="1"/>
    </xf>
    <xf borderId="0" fillId="0" fontId="2" numFmtId="0" xfId="0" applyAlignment="1" applyFont="1">
      <alignment shrinkToFit="0" vertical="center" wrapText="1"/>
    </xf>
    <xf borderId="4" fillId="3" fontId="27" numFmtId="3" xfId="0" applyAlignment="1" applyBorder="1" applyFont="1" applyNumberFormat="1">
      <alignment horizontal="right" shrinkToFit="0" vertical="center" wrapText="1"/>
    </xf>
    <xf borderId="12" fillId="0" fontId="0" numFmtId="0" xfId="0" applyAlignment="1" applyBorder="1" applyFont="1">
      <alignment horizontal="left" shrinkToFit="0" wrapText="1"/>
    </xf>
    <xf borderId="1" fillId="5" fontId="20" numFmtId="0" xfId="0" applyAlignment="1" applyBorder="1" applyFill="1" applyFont="1">
      <alignment horizontal="center" shrinkToFit="0" vertical="center" wrapText="1"/>
    </xf>
    <xf borderId="5" fillId="5" fontId="20" numFmtId="0" xfId="0" applyAlignment="1" applyBorder="1" applyFont="1">
      <alignment horizontal="center" shrinkToFit="0" vertical="center" wrapText="1"/>
    </xf>
    <xf borderId="9" fillId="5" fontId="20" numFmtId="15" xfId="0" applyAlignment="1" applyBorder="1" applyFont="1" applyNumberFormat="1">
      <alignment horizontal="center" shrinkToFit="0" vertical="center" wrapText="1"/>
    </xf>
    <xf borderId="11" fillId="0" fontId="0" numFmtId="0" xfId="0" applyAlignment="1" applyBorder="1" applyFont="1">
      <alignment shrinkToFit="0" vertical="center" wrapText="1"/>
    </xf>
    <xf borderId="0" fillId="0" fontId="0" numFmtId="0" xfId="0" applyAlignment="1" applyFont="1">
      <alignment shrinkToFit="0" vertical="center" wrapText="1"/>
    </xf>
    <xf borderId="0" fillId="0" fontId="0" numFmtId="165" xfId="0" applyAlignment="1" applyFont="1" applyNumberFormat="1">
      <alignment horizontal="right" shrinkToFit="0" vertical="center" wrapText="1"/>
    </xf>
    <xf borderId="0" fillId="0" fontId="0" numFmtId="3" xfId="0" applyAlignment="1" applyFont="1" applyNumberFormat="1">
      <alignment horizontal="right" shrinkToFit="0" vertical="center" wrapText="1"/>
    </xf>
    <xf borderId="0" fillId="0" fontId="28" numFmtId="3" xfId="0" applyAlignment="1" applyFont="1" applyNumberFormat="1">
      <alignment horizontal="right" shrinkToFit="0" vertical="center" wrapText="1"/>
    </xf>
    <xf borderId="0" fillId="0" fontId="29" numFmtId="165" xfId="0" applyAlignment="1" applyFont="1" applyNumberFormat="1">
      <alignment horizontal="right" shrinkToFit="0" vertical="center" wrapText="1"/>
    </xf>
    <xf borderId="12" fillId="0" fontId="0" numFmtId="3" xfId="0" applyAlignment="1" applyBorder="1" applyFont="1" applyNumberFormat="1">
      <alignment horizontal="right" shrinkToFit="0" vertical="center" wrapText="1"/>
    </xf>
    <xf borderId="12" fillId="0" fontId="0" numFmtId="0" xfId="0" applyAlignment="1" applyBorder="1" applyFont="1">
      <alignment shrinkToFit="0" vertical="center" wrapText="1"/>
    </xf>
    <xf borderId="12" fillId="0" fontId="30" numFmtId="165" xfId="0" applyAlignment="1" applyBorder="1" applyFont="1" applyNumberFormat="1">
      <alignment horizontal="right" shrinkToFit="0" vertical="center" wrapText="1"/>
    </xf>
    <xf borderId="12" fillId="0" fontId="0" numFmtId="0" xfId="0" applyAlignment="1" applyBorder="1" applyFont="1">
      <alignment horizontal="right" shrinkToFit="0" vertical="center" wrapText="1"/>
    </xf>
    <xf borderId="15" fillId="6" fontId="31" numFmtId="0" xfId="0" applyAlignment="1" applyBorder="1" applyFill="1" applyFont="1">
      <alignment horizontal="left" shrinkToFit="0" vertical="center" wrapText="1"/>
    </xf>
    <xf borderId="16" fillId="0" fontId="3" numFmtId="0" xfId="0" applyBorder="1" applyFont="1"/>
    <xf borderId="17" fillId="0" fontId="3" numFmtId="0" xfId="0" applyBorder="1" applyFont="1"/>
    <xf borderId="18" fillId="0" fontId="3" numFmtId="0" xfId="0" applyBorder="1" applyFont="1"/>
    <xf borderId="19" fillId="0" fontId="3" numFmtId="0" xfId="0" applyBorder="1" applyFont="1"/>
    <xf borderId="20" fillId="0" fontId="0" numFmtId="0" xfId="0" applyAlignment="1" applyBorder="1" applyFont="1">
      <alignment horizontal="left" shrinkToFit="0" vertical="center" wrapText="1"/>
    </xf>
    <xf borderId="21" fillId="6" fontId="31" numFmtId="0" xfId="0" applyAlignment="1" applyBorder="1" applyFont="1">
      <alignment horizontal="left" shrinkToFit="0" wrapText="1"/>
    </xf>
    <xf borderId="0" fillId="0" fontId="0" numFmtId="0" xfId="0" applyAlignment="1" applyFont="1">
      <alignment vertical="top"/>
    </xf>
    <xf borderId="0" fillId="0" fontId="20" numFmtId="0" xfId="0" applyAlignment="1" applyFont="1">
      <alignment horizontal="left" shrinkToFit="0" vertical="center" wrapText="1"/>
    </xf>
    <xf borderId="0" fillId="0" fontId="0" numFmtId="0" xfId="0" applyAlignment="1" applyFont="1">
      <alignment horizontal="left" shrinkToFit="0" vertical="top" wrapText="1"/>
    </xf>
    <xf borderId="22" fillId="0" fontId="0" numFmtId="0" xfId="0" applyAlignment="1" applyBorder="1" applyFont="1">
      <alignment horizontal="left" shrinkToFit="0" wrapText="1"/>
    </xf>
    <xf borderId="22" fillId="0" fontId="3" numFmtId="0" xfId="0" applyBorder="1" applyFont="1"/>
    <xf borderId="23" fillId="0" fontId="0" numFmtId="0" xfId="0" applyAlignment="1" applyBorder="1" applyFont="1">
      <alignment horizontal="left" shrinkToFit="0" wrapText="1"/>
    </xf>
    <xf borderId="23" fillId="0" fontId="3" numFmtId="0" xfId="0" applyBorder="1" applyFont="1"/>
    <xf borderId="24" fillId="0" fontId="0" numFmtId="0" xfId="0" applyAlignment="1" applyBorder="1" applyFont="1">
      <alignment horizontal="left" shrinkToFit="0" vertical="center" wrapText="1"/>
    </xf>
    <xf borderId="24" fillId="0" fontId="3" numFmtId="0" xfId="0" applyBorder="1" applyFont="1"/>
    <xf borderId="22" fillId="0" fontId="0" numFmtId="0" xfId="0" applyAlignment="1" applyBorder="1" applyFont="1">
      <alignment horizontal="left" shrinkToFit="0" vertical="center" wrapText="1"/>
    </xf>
    <xf borderId="0" fillId="0" fontId="0" numFmtId="0" xfId="0" applyAlignment="1" applyFont="1">
      <alignment horizontal="left" shrinkToFit="0" vertical="center" wrapText="1"/>
    </xf>
    <xf borderId="24" fillId="0" fontId="20" numFmtId="0" xfId="0" applyAlignment="1" applyBorder="1" applyFont="1">
      <alignment horizontal="left" shrinkToFit="0" vertical="center" wrapText="1"/>
    </xf>
    <xf borderId="5" fillId="6" fontId="32" numFmtId="0" xfId="0" applyAlignment="1" applyBorder="1" applyFont="1">
      <alignment horizontal="left" shrinkToFit="0" vertical="center" wrapText="1"/>
    </xf>
    <xf borderId="22" fillId="0" fontId="20" numFmtId="0" xfId="0" applyAlignment="1" applyBorder="1" applyFont="1">
      <alignment horizontal="left" shrinkToFit="0" vertical="center" wrapText="1"/>
    </xf>
    <xf borderId="24" fillId="0" fontId="0" numFmtId="0" xfId="0" applyAlignment="1" applyBorder="1" applyFont="1">
      <alignment horizontal="left"/>
    </xf>
    <xf borderId="5" fillId="6" fontId="31" numFmtId="0" xfId="0" applyAlignment="1" applyBorder="1" applyFont="1">
      <alignment horizontal="left" shrinkToFit="0" vertical="center" wrapText="1"/>
    </xf>
    <xf borderId="0" fillId="0" fontId="20" numFmtId="0" xfId="0" applyAlignment="1" applyFont="1">
      <alignment shrinkToFit="0" vertical="center" wrapText="1"/>
    </xf>
    <xf borderId="0" fillId="0" fontId="33"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twoCellAnchor>
    <xdr:from>
      <xdr:col>7</xdr:col>
      <xdr:colOff>0</xdr:colOff>
      <xdr:row>10</xdr:row>
      <xdr:rowOff>0</xdr:rowOff>
    </xdr:from>
    <xdr:to>
      <xdr:col>7</xdr:col>
      <xdr:colOff>352425</xdr:colOff>
      <xdr:row>10</xdr:row>
      <xdr:rowOff>352425</xdr:rowOff>
    </xdr:to>
    <xdr:pic>
      <xdr:nvPicPr>
        <xdr:cNvPr id="0" name="image1.png"/>
        <xdr:cNvPicPr preferRelativeResize="0"/>
      </xdr:nvPicPr>
      <xdr:blipFill>
        <a:blip cstate="print" r:embed="rId1"/>
        <a:stretch>
          <a:fillRect/>
        </a:stretch>
      </xdr:blipFill>
      <xdr:spPr>
        <a:xfrm>
          <a:ext cx="352425" cy="352425"/>
        </a:xfrm>
        <a:prstGeom prst="rect">
          <a:avLst/>
        </a:prstGeom>
        <a:noFill/>
      </xdr:spPr>
    </xdr:pic>
    <xdr:clientData fLocksWithSheet="0"/>
  </xdr:twoCellAnchor>
  <xdr:twoCellAnchor>
    <xdr:from>
      <xdr:col>10</xdr:col>
      <xdr:colOff>0</xdr:colOff>
      <xdr:row>19</xdr:row>
      <xdr:rowOff>0</xdr:rowOff>
    </xdr:from>
    <xdr:to>
      <xdr:col>10</xdr:col>
      <xdr:colOff>295275</xdr:colOff>
      <xdr:row>19</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8</xdr:col>
      <xdr:colOff>0</xdr:colOff>
      <xdr:row>19</xdr:row>
      <xdr:rowOff>0</xdr:rowOff>
    </xdr:from>
    <xdr:to>
      <xdr:col>8</xdr:col>
      <xdr:colOff>295275</xdr:colOff>
      <xdr:row>19</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6</xdr:col>
      <xdr:colOff>0</xdr:colOff>
      <xdr:row>19</xdr:row>
      <xdr:rowOff>0</xdr:rowOff>
    </xdr:from>
    <xdr:to>
      <xdr:col>6</xdr:col>
      <xdr:colOff>295275</xdr:colOff>
      <xdr:row>19</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5</xdr:col>
      <xdr:colOff>819150</xdr:colOff>
      <xdr:row>22</xdr:row>
      <xdr:rowOff>57150</xdr:rowOff>
    </xdr:from>
    <xdr:to>
      <xdr:col>6</xdr:col>
      <xdr:colOff>219075</xdr:colOff>
      <xdr:row>22</xdr:row>
      <xdr:rowOff>352425</xdr:rowOff>
    </xdr:to>
    <xdr:pic>
      <xdr:nvPicPr>
        <xdr:cNvPr id="0" name="image2.png"/>
        <xdr:cNvPicPr preferRelativeResize="0"/>
      </xdr:nvPicPr>
      <xdr:blipFill>
        <a:blip cstate="print" r:embed="rId2"/>
        <a:stretch>
          <a:fillRect/>
        </a:stretch>
      </xdr:blipFill>
      <xdr:spPr>
        <a:xfrm>
          <a:ext cx="304800" cy="295275"/>
        </a:xfrm>
        <a:prstGeom prst="rect">
          <a:avLst/>
        </a:prstGeom>
        <a:noFill/>
      </xdr:spPr>
    </xdr:pic>
    <xdr:clientData fLocksWithSheet="0"/>
  </xdr:twoCellAnchor>
  <xdr:twoCellAnchor>
    <xdr:from>
      <xdr:col>8</xdr:col>
      <xdr:colOff>19050</xdr:colOff>
      <xdr:row>22</xdr:row>
      <xdr:rowOff>76200</xdr:rowOff>
    </xdr:from>
    <xdr:to>
      <xdr:col>8</xdr:col>
      <xdr:colOff>314325</xdr:colOff>
      <xdr:row>22</xdr:row>
      <xdr:rowOff>371475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10</xdr:col>
      <xdr:colOff>0</xdr:colOff>
      <xdr:row>22</xdr:row>
      <xdr:rowOff>0</xdr:rowOff>
    </xdr:from>
    <xdr:to>
      <xdr:col>10</xdr:col>
      <xdr:colOff>295275</xdr:colOff>
      <xdr:row>22</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9</xdr:col>
      <xdr:colOff>0</xdr:colOff>
      <xdr:row>33</xdr:row>
      <xdr:rowOff>0</xdr:rowOff>
    </xdr:from>
    <xdr:to>
      <xdr:col>9</xdr:col>
      <xdr:colOff>295275</xdr:colOff>
      <xdr:row>33</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9</xdr:col>
      <xdr:colOff>0</xdr:colOff>
      <xdr:row>35</xdr:row>
      <xdr:rowOff>0</xdr:rowOff>
    </xdr:from>
    <xdr:to>
      <xdr:col>9</xdr:col>
      <xdr:colOff>295275</xdr:colOff>
      <xdr:row>35</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7</xdr:col>
      <xdr:colOff>0</xdr:colOff>
      <xdr:row>35</xdr:row>
      <xdr:rowOff>0</xdr:rowOff>
    </xdr:from>
    <xdr:to>
      <xdr:col>7</xdr:col>
      <xdr:colOff>295275</xdr:colOff>
      <xdr:row>35</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5</xdr:col>
      <xdr:colOff>0</xdr:colOff>
      <xdr:row>35</xdr:row>
      <xdr:rowOff>0</xdr:rowOff>
    </xdr:from>
    <xdr:to>
      <xdr:col>5</xdr:col>
      <xdr:colOff>295275</xdr:colOff>
      <xdr:row>35</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5</xdr:col>
      <xdr:colOff>0</xdr:colOff>
      <xdr:row>36</xdr:row>
      <xdr:rowOff>0</xdr:rowOff>
    </xdr:from>
    <xdr:to>
      <xdr:col>5</xdr:col>
      <xdr:colOff>295275</xdr:colOff>
      <xdr:row>36</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7</xdr:col>
      <xdr:colOff>0</xdr:colOff>
      <xdr:row>36</xdr:row>
      <xdr:rowOff>0</xdr:rowOff>
    </xdr:from>
    <xdr:to>
      <xdr:col>7</xdr:col>
      <xdr:colOff>295275</xdr:colOff>
      <xdr:row>36</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7</xdr:col>
      <xdr:colOff>0</xdr:colOff>
      <xdr:row>38</xdr:row>
      <xdr:rowOff>0</xdr:rowOff>
    </xdr:from>
    <xdr:to>
      <xdr:col>7</xdr:col>
      <xdr:colOff>295275</xdr:colOff>
      <xdr:row>38</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9</xdr:col>
      <xdr:colOff>0</xdr:colOff>
      <xdr:row>38</xdr:row>
      <xdr:rowOff>0</xdr:rowOff>
    </xdr:from>
    <xdr:to>
      <xdr:col>9</xdr:col>
      <xdr:colOff>295275</xdr:colOff>
      <xdr:row>38</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5</xdr:col>
      <xdr:colOff>0</xdr:colOff>
      <xdr:row>40</xdr:row>
      <xdr:rowOff>0</xdr:rowOff>
    </xdr:from>
    <xdr:to>
      <xdr:col>5</xdr:col>
      <xdr:colOff>295275</xdr:colOff>
      <xdr:row>40</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7</xdr:col>
      <xdr:colOff>0</xdr:colOff>
      <xdr:row>40</xdr:row>
      <xdr:rowOff>0</xdr:rowOff>
    </xdr:from>
    <xdr:to>
      <xdr:col>7</xdr:col>
      <xdr:colOff>295275</xdr:colOff>
      <xdr:row>40</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9</xdr:col>
      <xdr:colOff>0</xdr:colOff>
      <xdr:row>40</xdr:row>
      <xdr:rowOff>0</xdr:rowOff>
    </xdr:from>
    <xdr:to>
      <xdr:col>9</xdr:col>
      <xdr:colOff>295275</xdr:colOff>
      <xdr:row>40</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9</xdr:col>
      <xdr:colOff>0</xdr:colOff>
      <xdr:row>48</xdr:row>
      <xdr:rowOff>0</xdr:rowOff>
    </xdr:from>
    <xdr:to>
      <xdr:col>9</xdr:col>
      <xdr:colOff>295275</xdr:colOff>
      <xdr:row>48</xdr:row>
      <xdr:rowOff>295275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7</xdr:col>
      <xdr:colOff>0</xdr:colOff>
      <xdr:row>59</xdr:row>
      <xdr:rowOff>0</xdr:rowOff>
    </xdr:from>
    <xdr:to>
      <xdr:col>7</xdr:col>
      <xdr:colOff>295275</xdr:colOff>
      <xdr:row>60</xdr:row>
      <xdr:rowOff>104775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twoCellAnchor>
    <xdr:from>
      <xdr:col>4</xdr:col>
      <xdr:colOff>0</xdr:colOff>
      <xdr:row>62</xdr:row>
      <xdr:rowOff>0</xdr:rowOff>
    </xdr:from>
    <xdr:to>
      <xdr:col>4</xdr:col>
      <xdr:colOff>295275</xdr:colOff>
      <xdr:row>63</xdr:row>
      <xdr:rowOff>95250</xdr:rowOff>
    </xdr:to>
    <xdr:pic>
      <xdr:nvPicPr>
        <xdr:cNvPr id="0" name="image2.png"/>
        <xdr:cNvPicPr preferRelativeResize="0"/>
      </xdr:nvPicPr>
      <xdr:blipFill>
        <a:blip cstate="print" r:embed="rId2"/>
        <a:stretch>
          <a:fillRect/>
        </a:stretch>
      </xdr:blipFill>
      <xdr:spPr>
        <a:xfrm>
          <a:ext cx="295275" cy="285750"/>
        </a:xfrm>
        <a:prstGeom prst="rect">
          <a:avLst/>
        </a:prstGeom>
        <a:noFill/>
      </xdr:spPr>
    </xdr:pic>
    <xdr:clientData fLocksWithSheet="0"/>
  </xdr:twoCellAnchor>
  <xdr:twoCellAnchor>
    <xdr:from>
      <xdr:col>5</xdr:col>
      <xdr:colOff>0</xdr:colOff>
      <xdr:row>62</xdr:row>
      <xdr:rowOff>0</xdr:rowOff>
    </xdr:from>
    <xdr:to>
      <xdr:col>5</xdr:col>
      <xdr:colOff>295275</xdr:colOff>
      <xdr:row>63</xdr:row>
      <xdr:rowOff>95250</xdr:rowOff>
    </xdr:to>
    <xdr:pic>
      <xdr:nvPicPr>
        <xdr:cNvPr id="0" name="image2.png"/>
        <xdr:cNvPicPr preferRelativeResize="0"/>
      </xdr:nvPicPr>
      <xdr:blipFill>
        <a:blip cstate="print" r:embed="rId2"/>
        <a:stretch>
          <a:fillRect/>
        </a:stretch>
      </xdr:blipFill>
      <xdr:spPr>
        <a:xfrm>
          <a:ext cx="295275" cy="285750"/>
        </a:xfrm>
        <a:prstGeom prst="rect">
          <a:avLst/>
        </a:prstGeom>
        <a:noFill/>
      </xdr:spPr>
    </xdr:pic>
    <xdr:clientData fLocksWithSheet="0"/>
  </xdr:twoCellAnchor>
  <xdr:twoCellAnchor>
    <xdr:from>
      <xdr:col>7</xdr:col>
      <xdr:colOff>0</xdr:colOff>
      <xdr:row>62</xdr:row>
      <xdr:rowOff>0</xdr:rowOff>
    </xdr:from>
    <xdr:to>
      <xdr:col>7</xdr:col>
      <xdr:colOff>295275</xdr:colOff>
      <xdr:row>63</xdr:row>
      <xdr:rowOff>95250</xdr:rowOff>
    </xdr:to>
    <xdr:pic>
      <xdr:nvPicPr>
        <xdr:cNvPr id="0" name="image2.png"/>
        <xdr:cNvPicPr preferRelativeResize="0"/>
      </xdr:nvPicPr>
      <xdr:blipFill>
        <a:blip cstate="print" r:embed="rId2"/>
        <a:stretch>
          <a:fillRect/>
        </a:stretch>
      </xdr:blipFill>
      <xdr:spPr>
        <a:xfrm>
          <a:ext cx="295275" cy="285750"/>
        </a:xfrm>
        <a:prstGeom prst="rect">
          <a:avLst/>
        </a:prstGeom>
        <a:noFill/>
      </xdr:spPr>
    </xdr:pic>
    <xdr:clientData fLocksWithSheet="0"/>
  </xdr:twoCellAnchor>
  <xdr:twoCellAnchor>
    <xdr:from>
      <xdr:col>7</xdr:col>
      <xdr:colOff>0</xdr:colOff>
      <xdr:row>85</xdr:row>
      <xdr:rowOff>0</xdr:rowOff>
    </xdr:from>
    <xdr:to>
      <xdr:col>7</xdr:col>
      <xdr:colOff>295275</xdr:colOff>
      <xdr:row>86</xdr:row>
      <xdr:rowOff>104775</xdr:rowOff>
    </xdr:to>
    <xdr:pic>
      <xdr:nvPicPr>
        <xdr:cNvPr id="0" name="image2.png"/>
        <xdr:cNvPicPr preferRelativeResize="0"/>
      </xdr:nvPicPr>
      <xdr:blipFill>
        <a:blip cstate="print" r:embed="rId2"/>
        <a:stretch>
          <a:fillRect/>
        </a:stretch>
      </xdr:blipFill>
      <xdr:spPr>
        <a:xfrm>
          <a:ext cx="295275" cy="295275"/>
        </a:xfrm>
        <a:prstGeom prst="rect">
          <a:avLst/>
        </a:prstGeom>
        <a:noFill/>
      </xdr:spPr>
    </xdr:pic>
    <xdr:clientData fLocksWithSheet="0"/>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0"/>
  <cols>
    <col customWidth="1" min="1" max="1" width="110.71"/>
    <col customWidth="1" min="2" max="2" width="9.0"/>
    <col customWidth="1" min="3" max="3" width="10.57"/>
    <col customWidth="1" min="4" max="15" width="8.71"/>
  </cols>
  <sheetData>
    <row r="2" ht="60.75" customHeight="1">
      <c r="A2" s="73" t="s">
        <v>65</v>
      </c>
      <c r="B2" s="21"/>
      <c r="C2" s="21"/>
      <c r="D2" s="21"/>
    </row>
    <row r="3">
      <c r="A3" s="74" t="s">
        <v>1</v>
      </c>
      <c r="B3" s="4"/>
      <c r="C3" s="4"/>
      <c r="D3" s="5"/>
      <c r="E3" s="2"/>
      <c r="F3" s="2"/>
      <c r="G3" s="2"/>
      <c r="H3" s="2"/>
      <c r="I3" s="2"/>
      <c r="J3" s="2"/>
      <c r="K3" s="2"/>
      <c r="L3" s="2"/>
      <c r="M3" s="2"/>
      <c r="N3" s="2"/>
      <c r="O3" s="2"/>
    </row>
    <row r="4">
      <c r="A4" s="75" t="s">
        <v>66</v>
      </c>
      <c r="B4" s="8"/>
      <c r="C4" s="8"/>
      <c r="D4" s="9"/>
      <c r="E4" s="2"/>
      <c r="F4" s="2"/>
      <c r="G4" s="2"/>
      <c r="H4" s="2"/>
      <c r="I4" s="2"/>
      <c r="J4" s="2"/>
      <c r="K4" s="2"/>
      <c r="L4" s="2"/>
      <c r="M4" s="2"/>
      <c r="N4" s="2"/>
      <c r="O4" s="2"/>
    </row>
    <row r="5">
      <c r="A5" s="76">
        <v>42185.0</v>
      </c>
      <c r="B5" s="27"/>
      <c r="C5" s="27"/>
      <c r="D5" s="12"/>
      <c r="E5" s="2"/>
      <c r="F5" s="2"/>
      <c r="G5" s="2"/>
      <c r="H5" s="2"/>
      <c r="I5" s="2"/>
      <c r="J5" s="2"/>
      <c r="K5" s="2"/>
      <c r="L5" s="2"/>
      <c r="M5" s="2"/>
      <c r="N5" s="2"/>
      <c r="O5" s="2"/>
    </row>
    <row r="6">
      <c r="A6" s="77" t="s">
        <v>67</v>
      </c>
      <c r="B6" s="14"/>
      <c r="C6" s="14"/>
      <c r="D6" s="78"/>
      <c r="E6" s="2"/>
      <c r="F6" s="2"/>
      <c r="G6" s="2"/>
      <c r="H6" s="2"/>
      <c r="I6" s="2"/>
      <c r="J6" s="2"/>
      <c r="K6" s="2"/>
      <c r="L6" s="2"/>
      <c r="M6" s="2"/>
      <c r="N6" s="2"/>
      <c r="O6" s="2"/>
    </row>
    <row r="7">
      <c r="A7" s="78" t="s">
        <v>68</v>
      </c>
      <c r="B7" s="78"/>
      <c r="C7" s="79">
        <v>42000.0</v>
      </c>
      <c r="D7" s="78"/>
      <c r="E7" s="2"/>
      <c r="F7" s="2"/>
      <c r="G7" s="2"/>
      <c r="H7" s="2"/>
      <c r="I7" s="2"/>
      <c r="J7" s="2"/>
      <c r="K7" s="2"/>
      <c r="L7" s="2"/>
      <c r="M7" s="2"/>
      <c r="N7" s="2"/>
      <c r="O7" s="2"/>
    </row>
    <row r="8">
      <c r="A8" s="78" t="s">
        <v>69</v>
      </c>
      <c r="B8" s="78"/>
      <c r="C8" s="80">
        <v>259900.0</v>
      </c>
      <c r="D8" s="78"/>
      <c r="E8" s="2"/>
      <c r="F8" s="2"/>
      <c r="G8" s="2"/>
      <c r="H8" s="2"/>
      <c r="I8" s="2"/>
      <c r="J8" s="2"/>
      <c r="K8" s="2"/>
      <c r="L8" s="2"/>
      <c r="M8" s="2"/>
      <c r="N8" s="2"/>
      <c r="O8" s="2"/>
    </row>
    <row r="9">
      <c r="A9" s="78" t="s">
        <v>70</v>
      </c>
      <c r="B9" s="78"/>
      <c r="C9" s="80">
        <v>35650.0</v>
      </c>
      <c r="D9" s="78"/>
      <c r="E9" s="2"/>
      <c r="F9" s="2"/>
      <c r="G9" s="2"/>
      <c r="H9" s="2"/>
      <c r="I9" s="2"/>
      <c r="J9" s="2"/>
      <c r="K9" s="2"/>
      <c r="L9" s="2"/>
      <c r="M9" s="2"/>
      <c r="N9" s="2"/>
      <c r="O9" s="2"/>
    </row>
    <row r="10">
      <c r="A10" s="78" t="s">
        <v>71</v>
      </c>
      <c r="C10" s="81">
        <v>241080.0</v>
      </c>
      <c r="D10" s="78"/>
      <c r="E10" s="2"/>
      <c r="F10" s="2"/>
      <c r="G10" s="2"/>
      <c r="H10" s="2"/>
      <c r="I10" s="2"/>
      <c r="J10" s="2"/>
      <c r="K10" s="2"/>
      <c r="L10" s="2"/>
      <c r="M10" s="2"/>
      <c r="N10" s="2"/>
      <c r="O10" s="2"/>
    </row>
    <row r="11">
      <c r="A11" s="78" t="s">
        <v>72</v>
      </c>
      <c r="B11" s="78"/>
      <c r="C11" s="80">
        <v>578630.0</v>
      </c>
      <c r="D11" s="78"/>
      <c r="E11" s="2"/>
      <c r="F11" s="2"/>
      <c r="G11" s="2"/>
      <c r="H11" s="2"/>
      <c r="I11" s="2"/>
      <c r="J11" s="2"/>
      <c r="K11" s="2"/>
      <c r="L11" s="2"/>
      <c r="M11" s="2"/>
      <c r="N11" s="2"/>
      <c r="O11" s="2"/>
    </row>
    <row r="12">
      <c r="A12" s="78" t="s">
        <v>73</v>
      </c>
      <c r="B12" s="79">
        <v>720000.0</v>
      </c>
      <c r="C12" s="78"/>
      <c r="D12" s="78"/>
      <c r="E12" s="2"/>
      <c r="F12" s="2"/>
      <c r="G12" s="2"/>
      <c r="H12" s="2"/>
      <c r="I12" s="2"/>
      <c r="J12" s="2"/>
      <c r="K12" s="2"/>
      <c r="L12" s="2"/>
      <c r="M12" s="2"/>
      <c r="N12" s="2"/>
      <c r="O12" s="2"/>
    </row>
    <row r="13">
      <c r="A13" s="78" t="s">
        <v>74</v>
      </c>
      <c r="B13" s="81">
        <v>240000.0</v>
      </c>
      <c r="C13" s="81">
        <v>480000.0</v>
      </c>
      <c r="D13" s="78"/>
      <c r="E13" s="2"/>
      <c r="F13" s="2"/>
      <c r="G13" s="2"/>
      <c r="H13" s="2"/>
      <c r="I13" s="2"/>
      <c r="J13" s="2"/>
      <c r="K13" s="2"/>
      <c r="L13" s="2"/>
      <c r="M13" s="2"/>
      <c r="N13" s="2"/>
      <c r="O13" s="2"/>
    </row>
    <row r="14">
      <c r="A14" s="78" t="s">
        <v>75</v>
      </c>
      <c r="B14" s="78"/>
      <c r="C14" s="82">
        <v>1058630.0</v>
      </c>
      <c r="D14" s="78"/>
      <c r="E14" s="2"/>
      <c r="F14" s="2"/>
      <c r="G14" s="2"/>
      <c r="H14" s="2"/>
      <c r="I14" s="2"/>
      <c r="J14" s="2"/>
      <c r="K14" s="2"/>
      <c r="L14" s="2"/>
      <c r="M14" s="2"/>
      <c r="N14" s="2"/>
      <c r="O14" s="2"/>
    </row>
    <row r="15">
      <c r="A15" s="78"/>
      <c r="B15" s="78"/>
      <c r="C15" s="78"/>
      <c r="D15" s="78"/>
      <c r="E15" s="2"/>
      <c r="F15" s="2"/>
      <c r="G15" s="2"/>
      <c r="H15" s="2"/>
      <c r="I15" s="2"/>
      <c r="J15" s="2"/>
      <c r="K15" s="2"/>
      <c r="L15" s="2"/>
      <c r="M15" s="2"/>
      <c r="N15" s="2"/>
      <c r="O15" s="2"/>
    </row>
    <row r="16">
      <c r="A16" s="78" t="s">
        <v>76</v>
      </c>
      <c r="D16" s="78"/>
    </row>
    <row r="17">
      <c r="A17" s="78" t="s">
        <v>77</v>
      </c>
      <c r="B17" s="78"/>
      <c r="C17" s="79">
        <v>63400.0</v>
      </c>
      <c r="D17" s="78"/>
    </row>
    <row r="18">
      <c r="A18" s="78" t="s">
        <v>78</v>
      </c>
      <c r="B18" s="78"/>
      <c r="C18" s="80">
        <v>24000.0</v>
      </c>
      <c r="D18" s="78"/>
    </row>
    <row r="19">
      <c r="A19" s="78" t="s">
        <v>79</v>
      </c>
      <c r="B19" s="78"/>
      <c r="C19" s="81">
        <v>10000.0</v>
      </c>
      <c r="D19" s="78"/>
    </row>
    <row r="20">
      <c r="A20" s="78" t="s">
        <v>80</v>
      </c>
      <c r="B20" s="78"/>
      <c r="C20" s="80">
        <v>97400.0</v>
      </c>
      <c r="D20" s="78"/>
    </row>
    <row r="21">
      <c r="A21" s="78" t="s">
        <v>81</v>
      </c>
      <c r="B21" s="78"/>
      <c r="C21" s="83">
        <v>300000.0</v>
      </c>
      <c r="D21" s="78"/>
    </row>
    <row r="22">
      <c r="A22" s="78" t="s">
        <v>82</v>
      </c>
      <c r="B22" s="78"/>
      <c r="C22" s="80">
        <v>397400.0</v>
      </c>
      <c r="D22" s="78"/>
    </row>
    <row r="23">
      <c r="A23" s="78" t="s">
        <v>83</v>
      </c>
      <c r="B23" s="79">
        <v>600000.0</v>
      </c>
      <c r="C23" s="78"/>
      <c r="D23" s="78"/>
    </row>
    <row r="24">
      <c r="A24" s="78" t="s">
        <v>84</v>
      </c>
      <c r="B24" s="81">
        <v>61230.0</v>
      </c>
      <c r="C24" s="78"/>
      <c r="D24" s="78"/>
    </row>
    <row r="25">
      <c r="A25" s="78" t="s">
        <v>85</v>
      </c>
      <c r="B25" s="78"/>
      <c r="C25" s="81">
        <v>661230.0</v>
      </c>
      <c r="D25" s="78"/>
    </row>
    <row r="26">
      <c r="A26" s="84" t="s">
        <v>86</v>
      </c>
      <c r="B26" s="84"/>
      <c r="C26" s="85">
        <v>1058630.0</v>
      </c>
      <c r="D26" s="86"/>
    </row>
    <row r="27">
      <c r="A27" s="87" t="s">
        <v>87</v>
      </c>
      <c r="B27" s="14"/>
      <c r="C27" s="14"/>
      <c r="D27" s="88"/>
      <c r="E27" s="2"/>
      <c r="F27" s="2"/>
      <c r="G27" s="2"/>
      <c r="H27" s="2"/>
      <c r="I27" s="2"/>
      <c r="J27" s="2"/>
      <c r="K27" s="2"/>
      <c r="L27" s="2"/>
      <c r="M27" s="2"/>
      <c r="N27" s="2"/>
      <c r="O27" s="2"/>
    </row>
    <row r="28">
      <c r="A28" s="89"/>
      <c r="B28" s="90"/>
      <c r="C28" s="90"/>
      <c r="D28" s="91"/>
      <c r="E28" s="2"/>
      <c r="F28" s="2"/>
      <c r="G28" s="2"/>
      <c r="H28" s="2"/>
      <c r="I28" s="2"/>
      <c r="J28" s="2"/>
      <c r="K28" s="2"/>
      <c r="L28" s="2"/>
      <c r="M28" s="2"/>
      <c r="N28" s="2"/>
      <c r="O28" s="2"/>
    </row>
    <row r="29" ht="30.75" customHeight="1">
      <c r="A29" s="92" t="s">
        <v>88</v>
      </c>
      <c r="E29" s="2"/>
      <c r="F29" s="2"/>
      <c r="G29" s="2"/>
      <c r="H29" s="2"/>
      <c r="I29" s="2"/>
      <c r="J29" s="2"/>
      <c r="K29" s="2"/>
      <c r="L29" s="2"/>
      <c r="M29" s="2"/>
      <c r="N29" s="2"/>
      <c r="O29" s="2"/>
    </row>
    <row r="30">
      <c r="A30" s="92" t="s">
        <v>89</v>
      </c>
      <c r="E30" s="2"/>
      <c r="F30" s="2"/>
      <c r="G30" s="2"/>
      <c r="H30" s="2"/>
      <c r="I30" s="2"/>
      <c r="J30" s="2"/>
      <c r="K30" s="2"/>
      <c r="L30" s="2"/>
      <c r="M30" s="2"/>
      <c r="N30" s="2"/>
      <c r="O30" s="2"/>
    </row>
    <row r="31">
      <c r="A31" s="92" t="s">
        <v>90</v>
      </c>
      <c r="E31" s="2"/>
      <c r="F31" s="2"/>
      <c r="G31" s="2"/>
      <c r="H31" s="2"/>
      <c r="I31" s="2"/>
      <c r="J31" s="2"/>
      <c r="K31" s="2"/>
      <c r="L31" s="2"/>
      <c r="M31" s="2"/>
      <c r="N31" s="2"/>
      <c r="O31" s="2"/>
    </row>
    <row r="32" ht="45.75" customHeight="1">
      <c r="A32" s="92" t="s">
        <v>91</v>
      </c>
      <c r="E32" s="2"/>
      <c r="F32" s="2"/>
      <c r="G32" s="2"/>
      <c r="H32" s="2"/>
      <c r="I32" s="2"/>
      <c r="J32" s="2"/>
      <c r="K32" s="2"/>
      <c r="L32" s="2"/>
      <c r="M32" s="2"/>
      <c r="N32" s="2"/>
      <c r="O32" s="2"/>
    </row>
    <row r="33">
      <c r="A33" s="92" t="s">
        <v>92</v>
      </c>
      <c r="E33" s="2"/>
      <c r="F33" s="2"/>
      <c r="G33" s="2"/>
      <c r="H33" s="2"/>
      <c r="I33" s="2"/>
      <c r="J33" s="2"/>
      <c r="K33" s="2"/>
      <c r="L33" s="2"/>
      <c r="M33" s="2"/>
      <c r="N33" s="2"/>
      <c r="O33" s="2"/>
    </row>
    <row r="34" ht="30.75" customHeight="1">
      <c r="A34" s="92" t="s">
        <v>93</v>
      </c>
      <c r="E34" s="2"/>
      <c r="F34" s="2"/>
      <c r="G34" s="2"/>
      <c r="H34" s="2"/>
      <c r="I34" s="2"/>
      <c r="J34" s="2"/>
      <c r="K34" s="2"/>
      <c r="L34" s="2"/>
      <c r="M34" s="2"/>
      <c r="N34" s="2"/>
      <c r="O34" s="2"/>
    </row>
    <row r="35">
      <c r="A35" s="92" t="s">
        <v>94</v>
      </c>
      <c r="E35" s="2"/>
      <c r="F35" s="2"/>
      <c r="G35" s="2"/>
      <c r="H35" s="2"/>
      <c r="I35" s="2"/>
      <c r="J35" s="2"/>
      <c r="K35" s="2"/>
      <c r="L35" s="2"/>
      <c r="M35" s="2"/>
      <c r="N35" s="2"/>
      <c r="O35" s="2"/>
    </row>
    <row r="36">
      <c r="A36" s="92" t="s">
        <v>95</v>
      </c>
      <c r="E36" s="2"/>
      <c r="F36" s="2"/>
      <c r="G36" s="2"/>
      <c r="H36" s="2"/>
      <c r="I36" s="2"/>
      <c r="J36" s="2"/>
      <c r="K36" s="2"/>
      <c r="L36" s="2"/>
      <c r="M36" s="2"/>
      <c r="N36" s="2"/>
      <c r="O36" s="2"/>
    </row>
    <row r="37" ht="34.5" customHeight="1">
      <c r="A37" s="93" t="s">
        <v>96</v>
      </c>
      <c r="B37" s="8"/>
      <c r="C37" s="8"/>
      <c r="D37" s="9"/>
      <c r="E37" s="2"/>
      <c r="F37" s="2"/>
      <c r="G37" s="2"/>
      <c r="H37" s="2"/>
      <c r="I37" s="2"/>
      <c r="J37" s="2"/>
      <c r="K37" s="94"/>
      <c r="L37" s="94"/>
      <c r="M37" s="94"/>
      <c r="N37" s="94"/>
      <c r="O37" s="94"/>
    </row>
    <row r="38">
      <c r="A38" s="95" t="s">
        <v>97</v>
      </c>
      <c r="E38" s="96" t="s">
        <v>98</v>
      </c>
      <c r="I38" s="2"/>
      <c r="J38" s="2"/>
      <c r="K38" s="94"/>
      <c r="L38" s="94"/>
      <c r="M38" s="94"/>
      <c r="N38" s="94"/>
      <c r="O38" s="94"/>
    </row>
    <row r="39" ht="15.75" customHeight="1">
      <c r="A39" s="97" t="s">
        <v>99</v>
      </c>
      <c r="B39" s="98"/>
      <c r="C39" s="98"/>
      <c r="D39" s="98"/>
      <c r="I39" s="2"/>
      <c r="J39" s="2"/>
      <c r="K39" s="94"/>
      <c r="L39" s="94"/>
      <c r="M39" s="94"/>
      <c r="N39" s="94"/>
      <c r="O39" s="94"/>
    </row>
    <row r="40" ht="33.0" customHeight="1">
      <c r="A40" s="99" t="s">
        <v>100</v>
      </c>
      <c r="B40" s="100"/>
      <c r="C40" s="100"/>
      <c r="D40" s="100"/>
      <c r="I40" s="2"/>
      <c r="J40" s="2"/>
      <c r="K40" s="94"/>
      <c r="L40" s="94"/>
      <c r="M40" s="94"/>
      <c r="N40" s="94"/>
      <c r="O40" s="94"/>
    </row>
    <row r="41" ht="14.25" customHeight="1">
      <c r="A41" s="99" t="s">
        <v>101</v>
      </c>
      <c r="B41" s="100"/>
      <c r="C41" s="100"/>
      <c r="D41" s="100"/>
      <c r="I41" s="2"/>
      <c r="J41" s="2"/>
      <c r="K41" s="94"/>
      <c r="L41" s="94"/>
      <c r="M41" s="94"/>
      <c r="N41" s="94"/>
      <c r="O41" s="94"/>
    </row>
    <row r="42">
      <c r="A42" s="95"/>
      <c r="E42" s="2"/>
      <c r="F42" s="2"/>
      <c r="G42" s="2"/>
      <c r="H42" s="2"/>
      <c r="I42" s="2"/>
      <c r="J42" s="2"/>
      <c r="K42" s="94"/>
      <c r="L42" s="94"/>
      <c r="M42" s="94"/>
      <c r="N42" s="94"/>
      <c r="O42" s="94"/>
    </row>
    <row r="43">
      <c r="A43" s="101" t="s">
        <v>102</v>
      </c>
      <c r="B43" s="102"/>
      <c r="C43" s="102"/>
      <c r="D43" s="102"/>
      <c r="E43" s="2"/>
      <c r="F43" s="2"/>
      <c r="G43" s="2"/>
      <c r="H43" s="2"/>
      <c r="I43" s="2"/>
      <c r="J43" s="2"/>
      <c r="K43" s="94"/>
      <c r="L43" s="94"/>
      <c r="M43" s="94"/>
      <c r="N43" s="94"/>
      <c r="O43" s="94"/>
    </row>
    <row r="44">
      <c r="A44" s="103" t="s">
        <v>103</v>
      </c>
      <c r="B44" s="98"/>
      <c r="C44" s="98"/>
      <c r="D44" s="98"/>
      <c r="E44" s="2"/>
      <c r="F44" s="2"/>
      <c r="G44" s="2"/>
      <c r="H44" s="2"/>
      <c r="I44" s="2"/>
      <c r="J44" s="2"/>
      <c r="K44" s="94"/>
      <c r="L44" s="94"/>
      <c r="M44" s="94"/>
      <c r="N44" s="94"/>
      <c r="O44" s="94"/>
    </row>
    <row r="45" ht="33.75" customHeight="1">
      <c r="A45" s="103" t="s">
        <v>104</v>
      </c>
      <c r="B45" s="98"/>
      <c r="C45" s="98"/>
      <c r="D45" s="98"/>
      <c r="E45" s="2"/>
      <c r="F45" s="2"/>
      <c r="G45" s="2"/>
      <c r="H45" s="2"/>
      <c r="I45" s="2"/>
      <c r="J45" s="2"/>
      <c r="K45" s="94"/>
      <c r="L45" s="94"/>
      <c r="M45" s="94"/>
      <c r="N45" s="94"/>
      <c r="O45" s="94"/>
    </row>
    <row r="46">
      <c r="A46" s="103" t="s">
        <v>105</v>
      </c>
      <c r="B46" s="98"/>
      <c r="C46" s="98"/>
      <c r="D46" s="98"/>
      <c r="E46" s="2"/>
      <c r="F46" s="2"/>
      <c r="G46" s="2"/>
      <c r="H46" s="2"/>
      <c r="I46" s="2"/>
      <c r="J46" s="2"/>
      <c r="K46" s="94"/>
      <c r="L46" s="94"/>
      <c r="M46" s="94"/>
      <c r="N46" s="94"/>
      <c r="O46" s="94"/>
    </row>
    <row r="47" ht="25.5" customHeight="1">
      <c r="A47" s="103" t="s">
        <v>106</v>
      </c>
      <c r="B47" s="98"/>
      <c r="C47" s="98"/>
      <c r="D47" s="98"/>
      <c r="E47" s="2"/>
      <c r="F47" s="2"/>
      <c r="G47" s="2"/>
      <c r="H47" s="2"/>
      <c r="I47" s="2"/>
      <c r="J47" s="2"/>
      <c r="K47" s="94"/>
      <c r="L47" s="94"/>
      <c r="M47" s="94"/>
      <c r="N47" s="94"/>
      <c r="O47" s="94"/>
    </row>
    <row r="48">
      <c r="A48" s="104" t="s">
        <v>107</v>
      </c>
      <c r="E48" s="2"/>
      <c r="F48" s="2"/>
      <c r="G48" s="2"/>
      <c r="H48" s="2"/>
      <c r="I48" s="2"/>
      <c r="J48" s="2"/>
      <c r="K48" s="94"/>
      <c r="L48" s="94"/>
      <c r="M48" s="94"/>
      <c r="N48" s="94"/>
      <c r="O48" s="94"/>
    </row>
    <row r="49">
      <c r="A49" s="101"/>
      <c r="B49" s="102"/>
      <c r="C49" s="102"/>
      <c r="D49" s="102"/>
    </row>
    <row r="50">
      <c r="A50" s="105" t="s">
        <v>108</v>
      </c>
      <c r="B50" s="102"/>
      <c r="C50" s="102"/>
      <c r="D50" s="102"/>
    </row>
    <row r="51" ht="30.75" customHeight="1">
      <c r="A51" s="101" t="s">
        <v>109</v>
      </c>
      <c r="B51" s="102"/>
      <c r="C51" s="102"/>
      <c r="D51" s="102"/>
    </row>
    <row r="52">
      <c r="A52" s="105" t="s">
        <v>110</v>
      </c>
      <c r="B52" s="102"/>
      <c r="C52" s="102"/>
      <c r="D52" s="102"/>
    </row>
    <row r="53" ht="45.75" customHeight="1">
      <c r="A53" s="101" t="s">
        <v>111</v>
      </c>
      <c r="B53" s="102"/>
      <c r="C53" s="102"/>
      <c r="D53" s="102"/>
    </row>
    <row r="54">
      <c r="A54" s="103" t="s">
        <v>112</v>
      </c>
      <c r="B54" s="98"/>
      <c r="C54" s="98"/>
      <c r="D54" s="98"/>
    </row>
    <row r="55">
      <c r="A55" s="105" t="s">
        <v>33</v>
      </c>
      <c r="B55" s="102"/>
      <c r="C55" s="102"/>
      <c r="D55" s="102"/>
    </row>
    <row r="56">
      <c r="A56" s="101" t="s">
        <v>113</v>
      </c>
      <c r="B56" s="102"/>
      <c r="C56" s="102"/>
      <c r="D56" s="102"/>
    </row>
    <row r="57" ht="12.0" customHeight="1">
      <c r="A57" s="103" t="s">
        <v>112</v>
      </c>
      <c r="B57" s="98"/>
      <c r="C57" s="98"/>
      <c r="D57" s="98"/>
    </row>
    <row r="58">
      <c r="A58" s="105" t="s">
        <v>40</v>
      </c>
      <c r="B58" s="102"/>
      <c r="C58" s="102"/>
      <c r="D58" s="102"/>
    </row>
    <row r="59" ht="27.75" customHeight="1">
      <c r="A59" s="103" t="s">
        <v>114</v>
      </c>
      <c r="B59" s="98"/>
      <c r="C59" s="98"/>
      <c r="D59" s="98"/>
    </row>
    <row r="60">
      <c r="A60" s="103" t="s">
        <v>112</v>
      </c>
      <c r="B60" s="98"/>
      <c r="C60" s="98"/>
      <c r="D60" s="98"/>
    </row>
    <row r="61">
      <c r="A61" s="104"/>
    </row>
    <row r="62">
      <c r="A62" s="105" t="s">
        <v>115</v>
      </c>
      <c r="B62" s="102"/>
      <c r="C62" s="102"/>
      <c r="D62" s="102"/>
    </row>
    <row r="63">
      <c r="A63" s="101" t="s">
        <v>116</v>
      </c>
      <c r="B63" s="102"/>
      <c r="C63" s="102"/>
      <c r="D63" s="102"/>
      <c r="E63" s="2"/>
      <c r="F63" s="2"/>
      <c r="G63" s="2"/>
      <c r="H63" s="2"/>
      <c r="I63" s="2"/>
      <c r="J63" s="2"/>
      <c r="K63" s="2"/>
      <c r="L63" s="2"/>
      <c r="M63" s="2"/>
      <c r="N63" s="2"/>
      <c r="O63" s="2"/>
    </row>
    <row r="64" ht="30.0" customHeight="1">
      <c r="A64" s="101" t="s">
        <v>117</v>
      </c>
      <c r="B64" s="102"/>
      <c r="C64" s="102"/>
      <c r="D64" s="102"/>
    </row>
    <row r="65">
      <c r="A65" s="101"/>
      <c r="B65" s="102"/>
      <c r="C65" s="102"/>
      <c r="D65" s="102"/>
    </row>
    <row r="66">
      <c r="A66" s="105" t="s">
        <v>118</v>
      </c>
      <c r="B66" s="102"/>
      <c r="C66" s="102"/>
      <c r="D66" s="102"/>
    </row>
    <row r="67">
      <c r="A67" s="101" t="s">
        <v>119</v>
      </c>
      <c r="B67" s="102"/>
      <c r="C67" s="102"/>
      <c r="D67" s="102"/>
    </row>
    <row r="68" ht="30.0" customHeight="1">
      <c r="A68" s="103" t="s">
        <v>120</v>
      </c>
      <c r="B68" s="98"/>
      <c r="C68" s="98"/>
      <c r="D68" s="98"/>
    </row>
    <row r="69" ht="31.5" customHeight="1">
      <c r="A69" s="106" t="s">
        <v>121</v>
      </c>
      <c r="B69" s="8"/>
      <c r="C69" s="8"/>
      <c r="D69" s="9"/>
    </row>
    <row r="70" ht="21.0" customHeight="1">
      <c r="A70" s="2" t="s">
        <v>122</v>
      </c>
      <c r="B70" s="2"/>
      <c r="C70" s="2"/>
      <c r="D70" s="2"/>
    </row>
    <row r="71" ht="30.0" customHeight="1">
      <c r="A71" s="107" t="s">
        <v>123</v>
      </c>
      <c r="B71" s="98"/>
      <c r="C71" s="98"/>
      <c r="D71" s="98"/>
    </row>
    <row r="72" ht="15.75" customHeight="1">
      <c r="A72" s="108" t="s">
        <v>124</v>
      </c>
      <c r="B72" s="102"/>
      <c r="C72" s="102"/>
      <c r="D72" s="102"/>
    </row>
    <row r="73">
      <c r="A73" s="108" t="s">
        <v>125</v>
      </c>
      <c r="B73" s="102"/>
      <c r="C73" s="102"/>
      <c r="D73" s="102"/>
    </row>
    <row r="74">
      <c r="A74" s="108" t="s">
        <v>126</v>
      </c>
      <c r="B74" s="102"/>
      <c r="C74" s="102"/>
      <c r="D74" s="102"/>
    </row>
    <row r="75">
      <c r="A75" s="108" t="s">
        <v>127</v>
      </c>
      <c r="B75" s="102"/>
      <c r="C75" s="102"/>
      <c r="D75" s="102"/>
    </row>
    <row r="76" ht="30.0" customHeight="1">
      <c r="A76" s="109" t="s">
        <v>128</v>
      </c>
      <c r="B76" s="8"/>
      <c r="C76" s="8"/>
      <c r="D76" s="9"/>
    </row>
    <row r="77">
      <c r="A77" s="78"/>
      <c r="B77" s="2"/>
      <c r="C77" s="2"/>
      <c r="D77" s="2"/>
    </row>
    <row r="78">
      <c r="A78" s="110"/>
      <c r="B78" s="2"/>
      <c r="C78" s="2"/>
      <c r="D78" s="2"/>
    </row>
    <row r="79">
      <c r="A79" s="78"/>
      <c r="B79" s="2"/>
      <c r="C79" s="2"/>
      <c r="D79" s="2"/>
    </row>
    <row r="80">
      <c r="A80" s="78"/>
      <c r="B80" s="2"/>
      <c r="C80" s="2"/>
      <c r="D80" s="2"/>
    </row>
    <row r="81">
      <c r="A81" s="78"/>
    </row>
    <row r="82">
      <c r="A82" s="78"/>
    </row>
    <row r="83">
      <c r="A83" s="78"/>
    </row>
    <row r="84">
      <c r="A84" s="110"/>
    </row>
    <row r="85">
      <c r="A85" s="110"/>
    </row>
    <row r="86">
      <c r="A86" s="78"/>
    </row>
    <row r="87">
      <c r="A87" s="78"/>
    </row>
    <row r="88">
      <c r="A88" s="78"/>
    </row>
    <row r="89">
      <c r="A89" s="78"/>
    </row>
    <row r="90">
      <c r="A90" s="111"/>
    </row>
    <row r="91">
      <c r="A91" s="78"/>
    </row>
    <row r="92">
      <c r="A92" s="78"/>
    </row>
    <row r="93">
      <c r="A93" s="78"/>
    </row>
    <row r="94">
      <c r="A94" s="110"/>
    </row>
    <row r="95">
      <c r="A95" s="110"/>
    </row>
    <row r="96">
      <c r="A96" s="110"/>
    </row>
    <row r="97">
      <c r="A97" s="78"/>
    </row>
    <row r="98">
      <c r="A98" s="78"/>
    </row>
    <row r="99">
      <c r="A99" s="78"/>
    </row>
    <row r="100">
      <c r="A100" s="78"/>
    </row>
    <row r="101">
      <c r="A101" s="78"/>
    </row>
    <row r="102">
      <c r="A102" s="111"/>
    </row>
    <row r="103">
      <c r="A103" s="78"/>
    </row>
    <row r="104">
      <c r="A104" s="78"/>
    </row>
    <row r="105">
      <c r="A105" s="110"/>
    </row>
    <row r="106">
      <c r="A106" s="110"/>
    </row>
    <row r="107">
      <c r="A107" s="110"/>
    </row>
    <row r="108">
      <c r="A108" s="110"/>
    </row>
    <row r="109">
      <c r="A109" s="78"/>
    </row>
    <row r="110">
      <c r="A110" s="78"/>
    </row>
    <row r="111">
      <c r="A111" s="78"/>
    </row>
    <row r="112">
      <c r="A112" s="78"/>
    </row>
    <row r="113">
      <c r="A113" s="78"/>
    </row>
    <row r="114">
      <c r="A114" s="78"/>
    </row>
    <row r="115">
      <c r="A115" s="78"/>
    </row>
    <row r="116">
      <c r="A116" s="78"/>
    </row>
    <row r="117">
      <c r="A117" s="78"/>
    </row>
    <row r="118">
      <c r="A118" s="78"/>
    </row>
    <row r="119">
      <c r="A119" s="78"/>
    </row>
    <row r="120">
      <c r="A120" s="78"/>
    </row>
    <row r="121">
      <c r="A121" s="78"/>
    </row>
    <row r="122">
      <c r="A122" s="78"/>
    </row>
    <row r="123">
      <c r="A123" s="78"/>
    </row>
    <row r="124">
      <c r="A124" s="110"/>
    </row>
    <row r="125">
      <c r="A125" s="110"/>
    </row>
    <row r="126">
      <c r="A126" s="110"/>
    </row>
    <row r="127">
      <c r="A127" s="78"/>
    </row>
    <row r="128">
      <c r="A128" s="78"/>
    </row>
    <row r="129">
      <c r="A129" s="78"/>
    </row>
    <row r="130">
      <c r="A130" s="78"/>
    </row>
    <row r="131">
      <c r="A131" s="110"/>
    </row>
    <row r="132">
      <c r="A132" s="110"/>
    </row>
    <row r="133">
      <c r="A133" s="110"/>
    </row>
    <row r="134">
      <c r="A134" s="78"/>
    </row>
    <row r="135">
      <c r="A135" s="78"/>
    </row>
    <row r="136">
      <c r="A136" s="78"/>
    </row>
    <row r="137">
      <c r="A137" s="111"/>
    </row>
    <row r="138">
      <c r="A138" s="78"/>
    </row>
    <row r="139">
      <c r="A139" s="78"/>
    </row>
    <row r="140">
      <c r="A140" s="78"/>
    </row>
    <row r="141">
      <c r="A141" s="78"/>
    </row>
    <row r="142">
      <c r="A142" s="110"/>
    </row>
    <row r="143">
      <c r="A143" s="78"/>
    </row>
    <row r="144">
      <c r="A144" s="78"/>
    </row>
    <row r="145">
      <c r="A145" s="78"/>
    </row>
    <row r="146">
      <c r="A146" s="78"/>
    </row>
    <row r="147">
      <c r="A147" s="110"/>
    </row>
    <row r="148">
      <c r="A148" s="78"/>
    </row>
    <row r="149">
      <c r="A149" s="78"/>
    </row>
    <row r="150">
      <c r="A150" s="111"/>
    </row>
    <row r="151">
      <c r="A151" s="111"/>
    </row>
    <row r="152">
      <c r="A152" s="78"/>
    </row>
    <row r="153">
      <c r="A153" s="78"/>
    </row>
    <row r="154">
      <c r="A154" s="78"/>
    </row>
    <row r="155">
      <c r="A155" s="78"/>
    </row>
    <row r="156">
      <c r="A156" s="78"/>
    </row>
    <row r="157">
      <c r="A157" s="111"/>
    </row>
    <row r="158">
      <c r="A158" s="111"/>
    </row>
    <row r="159">
      <c r="A159" s="78"/>
    </row>
    <row r="160">
      <c r="A160" s="78"/>
    </row>
    <row r="161">
      <c r="A161" s="78"/>
    </row>
    <row r="162">
      <c r="A162" s="110"/>
    </row>
    <row r="163">
      <c r="A163" s="110"/>
    </row>
    <row r="164">
      <c r="A164" s="78"/>
    </row>
    <row r="165">
      <c r="A165" s="78"/>
    </row>
    <row r="166">
      <c r="A166" s="111"/>
    </row>
    <row r="167">
      <c r="A167" s="78"/>
    </row>
    <row r="168">
      <c r="A168" s="78"/>
    </row>
    <row r="169">
      <c r="A169" s="78"/>
    </row>
    <row r="170">
      <c r="A170" s="78"/>
    </row>
    <row r="172">
      <c r="A172" s="110"/>
    </row>
    <row r="173">
      <c r="A173" s="78"/>
    </row>
    <row r="174">
      <c r="A174" s="110"/>
    </row>
  </sheetData>
  <mergeCells count="56">
    <mergeCell ref="A30:D30"/>
    <mergeCell ref="A31:D31"/>
    <mergeCell ref="A27:D28"/>
    <mergeCell ref="A29:D29"/>
    <mergeCell ref="A32:D32"/>
    <mergeCell ref="A33:D33"/>
    <mergeCell ref="A34:D34"/>
    <mergeCell ref="A35:D35"/>
    <mergeCell ref="B9:B10"/>
    <mergeCell ref="A16:C16"/>
    <mergeCell ref="A2:D2"/>
    <mergeCell ref="A3:D3"/>
    <mergeCell ref="A4:D4"/>
    <mergeCell ref="A5:D5"/>
    <mergeCell ref="A6:C6"/>
    <mergeCell ref="A36:D36"/>
    <mergeCell ref="A37:D37"/>
    <mergeCell ref="A40:D40"/>
    <mergeCell ref="A39:D39"/>
    <mergeCell ref="A41:D41"/>
    <mergeCell ref="A38:D38"/>
    <mergeCell ref="E38:H41"/>
    <mergeCell ref="A43:D43"/>
    <mergeCell ref="A42:D42"/>
    <mergeCell ref="A75:D75"/>
    <mergeCell ref="A76:D76"/>
    <mergeCell ref="A69:D69"/>
    <mergeCell ref="A71:D71"/>
    <mergeCell ref="A72:D72"/>
    <mergeCell ref="A73:D73"/>
    <mergeCell ref="A74:D74"/>
    <mergeCell ref="A64:D64"/>
    <mergeCell ref="A65:D65"/>
    <mergeCell ref="A66:D66"/>
    <mergeCell ref="A67:D67"/>
    <mergeCell ref="A55:D55"/>
    <mergeCell ref="A57:D57"/>
    <mergeCell ref="A56:D56"/>
    <mergeCell ref="A54:D54"/>
    <mergeCell ref="A52:D52"/>
    <mergeCell ref="A53:D53"/>
    <mergeCell ref="A50:D50"/>
    <mergeCell ref="A51:D51"/>
    <mergeCell ref="A68:D68"/>
    <mergeCell ref="A59:D59"/>
    <mergeCell ref="A60:D60"/>
    <mergeCell ref="A61:D61"/>
    <mergeCell ref="A62:D62"/>
    <mergeCell ref="A63:D63"/>
    <mergeCell ref="A58:D58"/>
    <mergeCell ref="A44:D44"/>
    <mergeCell ref="A45:D45"/>
    <mergeCell ref="A47:D47"/>
    <mergeCell ref="A46:D46"/>
    <mergeCell ref="A48:D48"/>
    <mergeCell ref="A49:D49"/>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0"/>
  <cols>
    <col customWidth="1" min="1" max="2" width="8.71"/>
    <col customWidth="1" min="3" max="3" width="25.14"/>
    <col customWidth="1" min="4" max="4" width="13.57"/>
    <col customWidth="1" min="5" max="5" width="21.86"/>
    <col customWidth="1" min="6" max="6" width="13.57"/>
    <col customWidth="1" min="7" max="7" width="21.29"/>
    <col customWidth="1" min="8" max="8" width="12.71"/>
    <col customWidth="1" min="9" max="11" width="12.86"/>
    <col customWidth="1" min="12" max="12" width="11.0"/>
    <col customWidth="1" min="13" max="22" width="8.71"/>
  </cols>
  <sheetData>
    <row r="3" ht="15.75">
      <c r="C3" s="1" t="s">
        <v>0</v>
      </c>
      <c r="D3" s="2"/>
      <c r="E3" s="2"/>
      <c r="F3" s="2"/>
      <c r="G3" s="2"/>
      <c r="H3" s="2"/>
      <c r="I3" s="2"/>
      <c r="J3" s="2"/>
      <c r="K3" s="2"/>
      <c r="L3" s="2"/>
      <c r="M3" s="2"/>
      <c r="N3" s="2"/>
    </row>
    <row r="4" ht="16.5" customHeight="1">
      <c r="C4" s="3" t="s">
        <v>1</v>
      </c>
      <c r="D4" s="4"/>
      <c r="E4" s="4"/>
      <c r="F4" s="4"/>
      <c r="G4" s="5"/>
      <c r="H4" s="6" t="s">
        <v>2</v>
      </c>
      <c r="I4" s="6"/>
      <c r="J4" s="6"/>
      <c r="K4" s="2"/>
      <c r="L4" s="2"/>
      <c r="M4" s="2"/>
      <c r="N4" s="2"/>
    </row>
    <row r="5" ht="16.5" customHeight="1">
      <c r="C5" s="7" t="s">
        <v>3</v>
      </c>
      <c r="D5" s="8"/>
      <c r="E5" s="8"/>
      <c r="F5" s="8"/>
      <c r="G5" s="9"/>
      <c r="H5" s="2"/>
      <c r="I5" s="2"/>
      <c r="J5" s="2"/>
      <c r="K5" s="2"/>
      <c r="L5" s="2"/>
      <c r="M5" s="2"/>
      <c r="N5" s="2"/>
    </row>
    <row r="6" ht="16.5" customHeight="1">
      <c r="C6" s="7" t="s">
        <v>4</v>
      </c>
      <c r="D6" s="8"/>
      <c r="E6" s="8"/>
      <c r="F6" s="8"/>
      <c r="G6" s="9"/>
      <c r="H6" s="2"/>
      <c r="I6" s="2"/>
      <c r="J6" s="2"/>
      <c r="K6" s="2"/>
      <c r="L6" s="2"/>
      <c r="M6" s="2"/>
      <c r="N6" s="2"/>
    </row>
    <row r="7" ht="26.25">
      <c r="C7" s="10"/>
      <c r="D7" s="11" t="s">
        <v>5</v>
      </c>
      <c r="E7" s="12"/>
      <c r="F7" s="10" t="s">
        <v>6</v>
      </c>
      <c r="G7" s="10" t="s">
        <v>7</v>
      </c>
      <c r="H7" s="2"/>
      <c r="I7" s="2"/>
      <c r="J7" s="2"/>
      <c r="K7" s="2"/>
      <c r="L7" s="2"/>
      <c r="M7" s="2"/>
      <c r="N7" s="2"/>
    </row>
    <row r="8" ht="16.5" customHeight="1">
      <c r="C8" s="13">
        <v>42186.0</v>
      </c>
      <c r="D8" s="14"/>
      <c r="E8" s="15">
        <v>18000.0</v>
      </c>
      <c r="F8" s="16">
        <v>18.0</v>
      </c>
      <c r="G8" s="17">
        <f t="shared" ref="G8:G10" si="1">E8*F8</f>
        <v>324000</v>
      </c>
      <c r="H8" s="2"/>
      <c r="I8" s="2"/>
      <c r="J8" s="2"/>
      <c r="K8" s="2"/>
      <c r="L8" s="2"/>
      <c r="M8" s="2"/>
      <c r="N8" s="2"/>
    </row>
    <row r="9" ht="16.5" customHeight="1">
      <c r="C9" s="18">
        <v>42217.0</v>
      </c>
      <c r="E9" s="15">
        <v>22000.0</v>
      </c>
      <c r="F9" s="16">
        <v>18.0</v>
      </c>
      <c r="G9" s="17">
        <f t="shared" si="1"/>
        <v>396000</v>
      </c>
      <c r="H9" s="2"/>
      <c r="I9" s="2"/>
      <c r="J9" s="2"/>
      <c r="K9" s="2"/>
      <c r="L9" s="2"/>
      <c r="M9" s="2"/>
      <c r="N9" s="2"/>
    </row>
    <row r="10" ht="16.5" customHeight="1">
      <c r="C10" s="18">
        <v>42248.0</v>
      </c>
      <c r="E10" s="19">
        <v>20000.0</v>
      </c>
      <c r="F10" s="16">
        <v>18.0</v>
      </c>
      <c r="G10" s="17">
        <f t="shared" si="1"/>
        <v>360000</v>
      </c>
      <c r="H10" s="2"/>
      <c r="I10" s="2"/>
      <c r="J10" s="2"/>
      <c r="K10" s="2"/>
      <c r="L10" s="2"/>
      <c r="M10" s="2"/>
      <c r="N10" s="2"/>
    </row>
    <row r="11" ht="33.0" customHeight="1">
      <c r="C11" s="20" t="s">
        <v>8</v>
      </c>
      <c r="D11" s="21"/>
      <c r="E11" s="22">
        <f>SUM(E8:E10)</f>
        <v>60000</v>
      </c>
      <c r="F11" s="23"/>
      <c r="G11" s="24">
        <f>SUM(G8:G10)</f>
        <v>1080000</v>
      </c>
      <c r="H11" s="2"/>
      <c r="I11" s="2"/>
      <c r="J11" s="2"/>
      <c r="K11" s="2"/>
      <c r="L11" s="2"/>
      <c r="M11" s="2"/>
      <c r="N11" s="2"/>
    </row>
    <row r="14">
      <c r="C14" s="1" t="s">
        <v>9</v>
      </c>
      <c r="D14" s="2"/>
      <c r="E14" s="2"/>
      <c r="F14" s="2"/>
      <c r="G14" s="2"/>
      <c r="H14" s="2"/>
      <c r="I14" s="2"/>
      <c r="J14" s="2"/>
      <c r="K14" s="2"/>
      <c r="L14" s="2"/>
      <c r="M14" s="2"/>
      <c r="N14" s="2"/>
    </row>
    <row r="15">
      <c r="C15" s="1"/>
      <c r="D15" s="2"/>
      <c r="E15" s="2"/>
      <c r="F15" s="2"/>
      <c r="G15" s="2"/>
      <c r="H15" s="2"/>
      <c r="I15" s="2"/>
      <c r="J15" s="2"/>
      <c r="K15" s="2"/>
      <c r="L15" s="2"/>
      <c r="M15" s="2"/>
      <c r="N15" s="2"/>
    </row>
    <row r="16" ht="16.5" customHeight="1">
      <c r="C16" s="3" t="s">
        <v>1</v>
      </c>
      <c r="D16" s="4"/>
      <c r="E16" s="4"/>
      <c r="F16" s="4"/>
      <c r="G16" s="4"/>
      <c r="H16" s="4"/>
      <c r="I16" s="4"/>
      <c r="J16" s="4"/>
      <c r="K16" s="4"/>
      <c r="L16" s="4"/>
      <c r="M16" s="5"/>
      <c r="N16" s="25"/>
    </row>
    <row r="17" ht="16.5" customHeight="1">
      <c r="C17" s="7" t="s">
        <v>10</v>
      </c>
      <c r="D17" s="8"/>
      <c r="E17" s="8"/>
      <c r="F17" s="8"/>
      <c r="G17" s="8"/>
      <c r="H17" s="8"/>
      <c r="I17" s="8"/>
      <c r="J17" s="8"/>
      <c r="K17" s="8"/>
      <c r="L17" s="8"/>
      <c r="M17" s="9"/>
      <c r="N17" s="25"/>
    </row>
    <row r="18" ht="16.5" customHeight="1">
      <c r="C18" s="7" t="s">
        <v>4</v>
      </c>
      <c r="D18" s="8"/>
      <c r="E18" s="8"/>
      <c r="F18" s="8"/>
      <c r="G18" s="8"/>
      <c r="H18" s="8"/>
      <c r="I18" s="8"/>
      <c r="J18" s="8"/>
      <c r="K18" s="8"/>
      <c r="L18" s="8"/>
      <c r="M18" s="9"/>
      <c r="N18" s="25"/>
    </row>
    <row r="19">
      <c r="C19" s="10"/>
      <c r="D19" s="26"/>
      <c r="E19" s="26"/>
      <c r="F19" s="10" t="s">
        <v>11</v>
      </c>
      <c r="G19" s="26"/>
      <c r="H19" s="10" t="s">
        <v>12</v>
      </c>
      <c r="I19" s="11" t="s">
        <v>13</v>
      </c>
      <c r="J19" s="12"/>
      <c r="K19" s="11" t="s">
        <v>14</v>
      </c>
      <c r="L19" s="27"/>
      <c r="M19" s="12"/>
      <c r="N19" s="25"/>
    </row>
    <row r="20" ht="31.5" customHeight="1">
      <c r="C20" s="28" t="s">
        <v>15</v>
      </c>
      <c r="D20" s="14"/>
      <c r="E20" s="29"/>
      <c r="F20" s="30">
        <v>18000.0</v>
      </c>
      <c r="G20" s="31"/>
      <c r="H20" s="32">
        <v>22000.0</v>
      </c>
      <c r="I20" s="32"/>
      <c r="J20" s="32">
        <v>20000.0</v>
      </c>
      <c r="K20" s="33"/>
      <c r="L20" s="34">
        <f>SUM(F20:J20)</f>
        <v>60000</v>
      </c>
      <c r="M20" s="29"/>
      <c r="N20" s="29"/>
    </row>
    <row r="21" ht="47.25" customHeight="1">
      <c r="C21" s="29" t="s">
        <v>16</v>
      </c>
      <c r="E21" s="29"/>
      <c r="F21" s="35">
        <v>0.7</v>
      </c>
      <c r="G21" s="2"/>
      <c r="H21" s="36">
        <v>0.7</v>
      </c>
      <c r="I21" s="37"/>
      <c r="J21" s="36">
        <v>0.7</v>
      </c>
      <c r="K21" s="37"/>
      <c r="L21" s="34"/>
      <c r="M21" s="29"/>
      <c r="N21" s="29"/>
    </row>
    <row r="22" ht="47.25" customHeight="1">
      <c r="C22" s="29" t="s">
        <v>17</v>
      </c>
      <c r="E22" s="29"/>
      <c r="F22" s="38">
        <v>15400.0</v>
      </c>
      <c r="G22" s="2"/>
      <c r="H22" s="39">
        <v>14000.0</v>
      </c>
      <c r="I22" s="34"/>
      <c r="J22" s="38">
        <v>15345.0</v>
      </c>
      <c r="K22" s="34"/>
      <c r="L22" s="34">
        <f>SUM(F22:J22)</f>
        <v>44745</v>
      </c>
      <c r="M22" s="29"/>
      <c r="N22" s="29"/>
    </row>
    <row r="23" ht="31.5" customHeight="1">
      <c r="C23" s="29" t="s">
        <v>18</v>
      </c>
      <c r="E23" s="29"/>
      <c r="F23" s="40"/>
      <c r="G23" s="31"/>
      <c r="H23" s="41"/>
      <c r="I23" s="41"/>
      <c r="J23" s="41"/>
      <c r="K23" s="42"/>
      <c r="L23" s="34"/>
      <c r="M23" s="29"/>
      <c r="N23" s="29"/>
    </row>
    <row r="24" ht="31.5" customHeight="1">
      <c r="C24" s="29" t="s">
        <v>19</v>
      </c>
      <c r="E24" s="29"/>
      <c r="F24" s="43">
        <f>F20+F22</f>
        <v>33400</v>
      </c>
      <c r="G24" s="38"/>
      <c r="H24" s="43">
        <f>H20+H22</f>
        <v>36000</v>
      </c>
      <c r="I24" s="38"/>
      <c r="J24" s="43">
        <f>J20+J22</f>
        <v>35345</v>
      </c>
      <c r="K24" s="34"/>
      <c r="L24" s="42">
        <f>SUM(F24:J24)</f>
        <v>104745</v>
      </c>
      <c r="M24" s="29"/>
      <c r="N24" s="29"/>
    </row>
    <row r="25" ht="47.25" customHeight="1">
      <c r="C25" s="29" t="s">
        <v>20</v>
      </c>
      <c r="E25" s="29"/>
      <c r="F25" s="34">
        <v>16800.0</v>
      </c>
      <c r="G25" s="42"/>
      <c r="H25" s="34">
        <v>15400.0</v>
      </c>
      <c r="I25" s="42"/>
      <c r="J25" s="34">
        <v>14000.0</v>
      </c>
      <c r="K25" s="42"/>
      <c r="L25" s="42"/>
      <c r="M25" s="29"/>
      <c r="N25" s="29"/>
    </row>
    <row r="26" ht="31.5" customHeight="1">
      <c r="C26" s="44" t="s">
        <v>21</v>
      </c>
      <c r="D26" s="21"/>
      <c r="E26" s="44"/>
      <c r="F26" s="45">
        <f>F24-F25</f>
        <v>16600</v>
      </c>
      <c r="G26" s="45"/>
      <c r="H26" s="45">
        <f>H24-H25</f>
        <v>20600</v>
      </c>
      <c r="I26" s="45"/>
      <c r="J26" s="45">
        <f>J24-J25</f>
        <v>21345</v>
      </c>
      <c r="K26" s="45"/>
      <c r="L26" s="45">
        <f>L24-L25</f>
        <v>104745</v>
      </c>
      <c r="M26" s="46"/>
      <c r="N26" s="46"/>
    </row>
    <row r="27">
      <c r="C27" s="25"/>
      <c r="D27" s="25"/>
      <c r="E27" s="25"/>
      <c r="F27" s="25"/>
      <c r="G27" s="25"/>
      <c r="H27" s="25"/>
      <c r="I27" s="25"/>
      <c r="J27" s="25"/>
      <c r="K27" s="25"/>
      <c r="L27" s="25"/>
      <c r="M27" s="25"/>
      <c r="N27" s="25"/>
    </row>
    <row r="28">
      <c r="C28" s="2"/>
      <c r="D28" s="47"/>
      <c r="E28" s="2"/>
      <c r="F28" s="2"/>
      <c r="G28" s="2"/>
      <c r="H28" s="2"/>
      <c r="I28" s="2"/>
      <c r="J28" s="2"/>
      <c r="K28" s="2"/>
      <c r="L28" s="2"/>
      <c r="M28" s="2"/>
      <c r="N28" s="2"/>
    </row>
    <row r="29" ht="15.75">
      <c r="C29" s="1" t="s">
        <v>22</v>
      </c>
      <c r="D29" s="2"/>
      <c r="E29" s="2"/>
      <c r="F29" s="2"/>
      <c r="G29" s="2"/>
      <c r="H29" s="2"/>
      <c r="I29" s="2"/>
      <c r="J29" s="2"/>
      <c r="K29" s="2"/>
      <c r="L29" s="2"/>
      <c r="M29" s="2"/>
      <c r="N29" s="2"/>
    </row>
    <row r="30" ht="16.5" customHeight="1">
      <c r="C30" s="3" t="s">
        <v>1</v>
      </c>
      <c r="D30" s="4"/>
      <c r="E30" s="4"/>
      <c r="F30" s="4"/>
      <c r="G30" s="4"/>
      <c r="H30" s="4"/>
      <c r="I30" s="4"/>
      <c r="J30" s="4"/>
      <c r="K30" s="4"/>
      <c r="L30" s="4"/>
      <c r="M30" s="5"/>
      <c r="N30" s="2"/>
    </row>
    <row r="31" ht="16.5" customHeight="1">
      <c r="C31" s="7" t="s">
        <v>23</v>
      </c>
      <c r="D31" s="8"/>
      <c r="E31" s="8"/>
      <c r="F31" s="8"/>
      <c r="G31" s="8"/>
      <c r="H31" s="8"/>
      <c r="I31" s="8"/>
      <c r="J31" s="8"/>
      <c r="K31" s="8"/>
      <c r="L31" s="8"/>
      <c r="M31" s="9"/>
      <c r="N31" s="2"/>
    </row>
    <row r="32" ht="16.5" customHeight="1">
      <c r="C32" s="7" t="s">
        <v>4</v>
      </c>
      <c r="D32" s="8"/>
      <c r="E32" s="8"/>
      <c r="F32" s="8"/>
      <c r="G32" s="8"/>
      <c r="H32" s="8"/>
      <c r="I32" s="8"/>
      <c r="J32" s="8"/>
      <c r="K32" s="8"/>
      <c r="L32" s="8"/>
      <c r="M32" s="9"/>
      <c r="N32" s="2"/>
    </row>
    <row r="33">
      <c r="C33" s="10"/>
      <c r="D33" s="26"/>
      <c r="E33" s="10" t="s">
        <v>11</v>
      </c>
      <c r="F33" s="26"/>
      <c r="G33" s="26" t="s">
        <v>12</v>
      </c>
      <c r="H33" s="26"/>
      <c r="I33" s="10" t="s">
        <v>13</v>
      </c>
      <c r="J33" s="26"/>
      <c r="K33" s="10" t="s">
        <v>14</v>
      </c>
      <c r="L33" s="10"/>
      <c r="M33" s="10"/>
    </row>
    <row r="34" ht="31.5" customHeight="1">
      <c r="C34" s="28" t="s">
        <v>24</v>
      </c>
      <c r="D34" s="14"/>
      <c r="E34" s="38">
        <v>16600.0</v>
      </c>
      <c r="F34" s="2"/>
      <c r="G34" s="33">
        <v>20600.0</v>
      </c>
      <c r="H34" s="33"/>
      <c r="I34" s="32">
        <v>21345.0</v>
      </c>
      <c r="J34" s="33"/>
      <c r="K34" s="33">
        <v>58545.0</v>
      </c>
      <c r="L34" s="48"/>
      <c r="M34" s="14"/>
    </row>
    <row r="35" ht="47.25" customHeight="1">
      <c r="C35" s="29" t="s">
        <v>25</v>
      </c>
      <c r="E35" s="49">
        <v>0.5</v>
      </c>
      <c r="F35" s="2"/>
      <c r="G35" s="49">
        <v>0.5</v>
      </c>
      <c r="H35" s="37"/>
      <c r="I35" s="49">
        <v>0.5</v>
      </c>
      <c r="J35" s="37"/>
      <c r="K35" s="49">
        <v>0.5</v>
      </c>
      <c r="L35" s="49"/>
    </row>
    <row r="36" ht="47.25" customHeight="1">
      <c r="C36" s="29" t="s">
        <v>26</v>
      </c>
      <c r="E36" s="40">
        <f>E34/E35</f>
        <v>33200</v>
      </c>
      <c r="F36" s="50"/>
      <c r="G36" s="40">
        <f>G34/G35</f>
        <v>41200</v>
      </c>
      <c r="H36" s="50"/>
      <c r="I36" s="40">
        <f>I34/I35</f>
        <v>42690</v>
      </c>
      <c r="J36" s="50"/>
      <c r="K36" s="40">
        <v>117090.0</v>
      </c>
      <c r="L36" s="49"/>
    </row>
    <row r="37" ht="47.25" customHeight="1">
      <c r="C37" s="29" t="s">
        <v>27</v>
      </c>
      <c r="E37" s="50">
        <f>0.2*G36</f>
        <v>8240</v>
      </c>
      <c r="F37" s="50"/>
      <c r="G37" s="50">
        <f>0.2*I36</f>
        <v>8538</v>
      </c>
      <c r="H37" s="38"/>
      <c r="I37" s="34">
        <v>1980.0</v>
      </c>
      <c r="J37" s="42"/>
      <c r="K37" s="42">
        <v>18758.0</v>
      </c>
      <c r="L37" s="49"/>
    </row>
    <row r="38" ht="47.25" customHeight="1">
      <c r="C38" s="29" t="s">
        <v>28</v>
      </c>
      <c r="E38" s="43">
        <f>E36+E37</f>
        <v>41440</v>
      </c>
      <c r="F38" s="38"/>
      <c r="G38" s="43">
        <f>G36+G37</f>
        <v>49738</v>
      </c>
      <c r="H38" s="38"/>
      <c r="I38" s="43">
        <f>I36+I37</f>
        <v>44670</v>
      </c>
      <c r="J38" s="38"/>
      <c r="K38" s="43">
        <f>K36+K37</f>
        <v>135848</v>
      </c>
      <c r="L38" s="49"/>
    </row>
    <row r="39" ht="47.25" customHeight="1">
      <c r="C39" s="29" t="s">
        <v>29</v>
      </c>
      <c r="E39" s="34">
        <v>4600.0</v>
      </c>
      <c r="F39" s="42"/>
      <c r="G39" s="51">
        <v>8240.0</v>
      </c>
      <c r="H39" s="41"/>
      <c r="I39" s="51">
        <v>8538.0</v>
      </c>
      <c r="J39" s="2"/>
      <c r="K39" s="42">
        <v>21378.0</v>
      </c>
      <c r="L39" s="42"/>
      <c r="M39" s="49"/>
    </row>
    <row r="40" ht="31.5" customHeight="1">
      <c r="C40" s="29" t="s">
        <v>30</v>
      </c>
      <c r="E40" s="43">
        <f>E36+E37-E39</f>
        <v>36840</v>
      </c>
      <c r="F40" s="43"/>
      <c r="G40" s="43">
        <f>G36+G37-G39</f>
        <v>41498</v>
      </c>
      <c r="H40" s="43"/>
      <c r="I40" s="43">
        <f>I36+I37-I39</f>
        <v>36132</v>
      </c>
      <c r="J40" s="42"/>
      <c r="K40" s="42">
        <f>SUM(E40:I40)</f>
        <v>114470</v>
      </c>
      <c r="L40" s="2"/>
      <c r="M40" s="42"/>
    </row>
    <row r="41" ht="31.5" customHeight="1">
      <c r="C41" s="29" t="s">
        <v>31</v>
      </c>
      <c r="E41" s="52">
        <v>7.5</v>
      </c>
      <c r="F41" s="53"/>
      <c r="G41" s="52">
        <v>7.5</v>
      </c>
      <c r="H41" s="54"/>
      <c r="I41" s="52">
        <v>7.5</v>
      </c>
      <c r="J41" s="54"/>
      <c r="K41" s="52">
        <v>7.5</v>
      </c>
      <c r="L41" s="2"/>
      <c r="M41" s="55"/>
    </row>
    <row r="42" ht="45.0" customHeight="1">
      <c r="C42" s="44" t="s">
        <v>32</v>
      </c>
      <c r="D42" s="21"/>
      <c r="E42" s="56">
        <f>E40*E41</f>
        <v>276300</v>
      </c>
      <c r="F42" s="56"/>
      <c r="G42" s="56">
        <f>G40*G41</f>
        <v>311235</v>
      </c>
      <c r="H42" s="56"/>
      <c r="I42" s="56">
        <f>I40*I41</f>
        <v>270990</v>
      </c>
      <c r="J42" s="56"/>
      <c r="K42" s="56">
        <f>K40*K41</f>
        <v>858525</v>
      </c>
      <c r="L42" s="2"/>
      <c r="M42" s="57"/>
    </row>
    <row r="43">
      <c r="C43" s="25"/>
      <c r="D43" s="25"/>
      <c r="E43" s="25"/>
      <c r="F43" s="25"/>
      <c r="G43" s="25"/>
      <c r="H43" s="25"/>
      <c r="I43" s="25"/>
      <c r="J43" s="25"/>
      <c r="K43" s="25"/>
      <c r="L43" s="25"/>
      <c r="M43" s="25"/>
    </row>
    <row r="44">
      <c r="C44" s="1"/>
      <c r="D44" s="2"/>
      <c r="E44" s="2"/>
      <c r="F44" s="2"/>
      <c r="G44" s="2"/>
      <c r="H44" s="2"/>
      <c r="I44" s="2"/>
      <c r="J44" s="2"/>
      <c r="K44" s="2"/>
      <c r="L44" s="2"/>
      <c r="M44" s="2"/>
    </row>
    <row r="45" ht="16.5" customHeight="1">
      <c r="C45" s="3" t="s">
        <v>1</v>
      </c>
      <c r="D45" s="4"/>
      <c r="E45" s="4"/>
      <c r="F45" s="4"/>
      <c r="G45" s="4"/>
      <c r="H45" s="4"/>
      <c r="I45" s="4"/>
      <c r="J45" s="5"/>
      <c r="K45" s="2"/>
      <c r="L45" s="2"/>
      <c r="M45" s="2"/>
    </row>
    <row r="46" ht="16.5" customHeight="1">
      <c r="C46" s="7" t="s">
        <v>33</v>
      </c>
      <c r="D46" s="8"/>
      <c r="E46" s="8"/>
      <c r="F46" s="8"/>
      <c r="G46" s="8"/>
      <c r="H46" s="8"/>
      <c r="I46" s="8"/>
      <c r="J46" s="9"/>
      <c r="K46" s="2"/>
      <c r="L46" s="2"/>
      <c r="M46" s="2"/>
    </row>
    <row r="47" ht="16.5" customHeight="1">
      <c r="C47" s="7" t="s">
        <v>4</v>
      </c>
      <c r="D47" s="8"/>
      <c r="E47" s="8"/>
      <c r="F47" s="8"/>
      <c r="G47" s="8"/>
      <c r="H47" s="8"/>
      <c r="I47" s="8"/>
      <c r="J47" s="9"/>
      <c r="K47" s="2"/>
      <c r="L47" s="2"/>
      <c r="M47" s="2"/>
    </row>
    <row r="48">
      <c r="C48" s="10"/>
      <c r="D48" s="10"/>
      <c r="E48" s="26" t="s">
        <v>34</v>
      </c>
      <c r="F48" s="26"/>
      <c r="G48" s="26" t="s">
        <v>12</v>
      </c>
      <c r="H48" s="26"/>
      <c r="I48" s="10" t="s">
        <v>13</v>
      </c>
      <c r="J48" s="10"/>
      <c r="K48" s="10" t="s">
        <v>14</v>
      </c>
      <c r="L48" s="2"/>
      <c r="M48" s="2"/>
    </row>
    <row r="49" ht="47.25" customHeight="1">
      <c r="C49" s="28" t="s">
        <v>35</v>
      </c>
      <c r="D49" s="14"/>
      <c r="E49" s="38">
        <v>16600.0</v>
      </c>
      <c r="F49" s="2"/>
      <c r="G49" s="38">
        <v>20600.0</v>
      </c>
      <c r="H49" s="2"/>
      <c r="I49" s="32">
        <v>21345.0</v>
      </c>
      <c r="J49" s="2"/>
      <c r="K49" s="49"/>
    </row>
    <row r="50" ht="47.25" customHeight="1">
      <c r="C50" s="29" t="s">
        <v>36</v>
      </c>
      <c r="E50" s="49">
        <v>0.5</v>
      </c>
      <c r="F50" s="2"/>
      <c r="G50" s="49">
        <v>0.5</v>
      </c>
      <c r="H50" s="2"/>
      <c r="I50" s="49">
        <v>0.5</v>
      </c>
      <c r="J50" s="2"/>
      <c r="K50" s="49"/>
    </row>
    <row r="51" ht="31.5" customHeight="1">
      <c r="C51" s="29" t="s">
        <v>37</v>
      </c>
      <c r="E51" s="43">
        <f>E49*E50</f>
        <v>8300</v>
      </c>
      <c r="F51" s="43"/>
      <c r="G51" s="43">
        <f>G49*G50</f>
        <v>10300</v>
      </c>
      <c r="H51" s="43"/>
      <c r="I51" s="43">
        <f>I49*I50</f>
        <v>10672.5</v>
      </c>
      <c r="J51" s="2"/>
      <c r="K51" s="43"/>
    </row>
    <row r="52" ht="31.5" customHeight="1">
      <c r="C52" s="29" t="s">
        <v>38</v>
      </c>
      <c r="E52" s="58">
        <v>16.0</v>
      </c>
      <c r="F52" s="59"/>
      <c r="G52" s="60">
        <v>16.0</v>
      </c>
      <c r="H52" s="59"/>
      <c r="I52" s="60">
        <v>16.0</v>
      </c>
      <c r="J52" s="59"/>
      <c r="K52" s="58"/>
    </row>
    <row r="53">
      <c r="C53" s="44" t="s">
        <v>39</v>
      </c>
      <c r="D53" s="21"/>
      <c r="E53" s="56">
        <f>E51*E52</f>
        <v>132800</v>
      </c>
      <c r="F53" s="56"/>
      <c r="G53" s="56">
        <f>G51*G52</f>
        <v>164800</v>
      </c>
      <c r="H53" s="56"/>
      <c r="I53" s="56">
        <f>I51*I52</f>
        <v>170760</v>
      </c>
      <c r="J53" s="56"/>
      <c r="K53" s="56"/>
    </row>
    <row r="55">
      <c r="C55" s="1"/>
      <c r="D55" s="2"/>
      <c r="E55" s="2"/>
      <c r="F55" s="2"/>
      <c r="G55" s="2"/>
      <c r="H55" s="2"/>
      <c r="I55" s="2"/>
      <c r="J55" s="2"/>
      <c r="K55" s="2"/>
    </row>
    <row r="56" ht="16.5" customHeight="1">
      <c r="C56" s="3" t="s">
        <v>1</v>
      </c>
      <c r="D56" s="4"/>
      <c r="E56" s="4"/>
      <c r="F56" s="4"/>
      <c r="G56" s="4"/>
      <c r="H56" s="4"/>
      <c r="I56" s="5"/>
      <c r="J56" s="25"/>
      <c r="K56" s="2"/>
    </row>
    <row r="57" ht="16.5" customHeight="1">
      <c r="C57" s="7" t="s">
        <v>40</v>
      </c>
      <c r="D57" s="8"/>
      <c r="E57" s="8"/>
      <c r="F57" s="8"/>
      <c r="G57" s="8"/>
      <c r="H57" s="8"/>
      <c r="I57" s="9"/>
      <c r="J57" s="25"/>
      <c r="K57" s="2"/>
    </row>
    <row r="58" ht="16.5" customHeight="1">
      <c r="C58" s="7" t="s">
        <v>4</v>
      </c>
      <c r="D58" s="8"/>
      <c r="E58" s="8"/>
      <c r="F58" s="8"/>
      <c r="G58" s="8"/>
      <c r="H58" s="8"/>
      <c r="I58" s="9"/>
      <c r="J58" s="25"/>
      <c r="K58" s="2"/>
    </row>
    <row r="59">
      <c r="C59" s="61"/>
      <c r="D59" s="62" t="s">
        <v>41</v>
      </c>
      <c r="E59" s="63" t="s">
        <v>12</v>
      </c>
      <c r="F59" s="12"/>
      <c r="G59" s="62" t="s">
        <v>42</v>
      </c>
      <c r="H59" s="61"/>
      <c r="I59" s="61" t="s">
        <v>43</v>
      </c>
      <c r="J59" s="25"/>
      <c r="K59" s="2"/>
    </row>
    <row r="60" ht="27.75">
      <c r="C60" s="29" t="s">
        <v>35</v>
      </c>
      <c r="D60" s="38">
        <v>16600.0</v>
      </c>
      <c r="E60" s="38">
        <v>20600.0</v>
      </c>
      <c r="F60" s="2"/>
      <c r="G60" s="32">
        <v>21345.0</v>
      </c>
      <c r="H60" s="33"/>
      <c r="I60" s="34">
        <f>SUM(D60:G60)</f>
        <v>58545</v>
      </c>
      <c r="J60" s="29"/>
      <c r="K60" s="2"/>
    </row>
    <row r="61" ht="27.75">
      <c r="C61" s="29" t="s">
        <v>44</v>
      </c>
      <c r="D61" s="64">
        <v>1.35</v>
      </c>
      <c r="E61" s="64">
        <v>1.35</v>
      </c>
      <c r="F61" s="59"/>
      <c r="G61" s="64">
        <v>1.35</v>
      </c>
      <c r="H61" s="65"/>
      <c r="I61" s="60"/>
      <c r="J61" s="29"/>
      <c r="K61" s="2"/>
    </row>
    <row r="62" ht="27.75">
      <c r="C62" s="29" t="s">
        <v>45</v>
      </c>
      <c r="D62" s="38">
        <f t="shared" ref="D62:E62" si="2">D60*D61</f>
        <v>22410</v>
      </c>
      <c r="E62" s="38">
        <f t="shared" si="2"/>
        <v>27810</v>
      </c>
      <c r="F62" s="38"/>
      <c r="G62" s="38">
        <f>G60*G61</f>
        <v>28815.75</v>
      </c>
      <c r="H62" s="34"/>
      <c r="I62" s="55">
        <f>SUM(D62:G62)</f>
        <v>79035.75</v>
      </c>
      <c r="J62" s="55"/>
      <c r="K62" s="2"/>
    </row>
    <row r="63">
      <c r="C63" s="29" t="s">
        <v>46</v>
      </c>
      <c r="D63" s="50">
        <f t="shared" ref="D63:E63" si="3">20000+3750</f>
        <v>23750</v>
      </c>
      <c r="E63" s="50">
        <f t="shared" si="3"/>
        <v>23750</v>
      </c>
      <c r="F63" s="50"/>
      <c r="G63" s="50">
        <f>20000+3750</f>
        <v>23750</v>
      </c>
      <c r="H63" s="50"/>
      <c r="I63" s="50">
        <f>20000+3750</f>
        <v>23750</v>
      </c>
      <c r="J63" s="42"/>
      <c r="K63" s="2"/>
    </row>
    <row r="64" ht="28.5">
      <c r="C64" s="44" t="s">
        <v>47</v>
      </c>
      <c r="D64" s="56">
        <f t="shared" ref="D64:E64" si="4">D62+D63</f>
        <v>46160</v>
      </c>
      <c r="E64" s="56">
        <f t="shared" si="4"/>
        <v>51560</v>
      </c>
      <c r="F64" s="56"/>
      <c r="G64" s="56">
        <f>G62+G63</f>
        <v>52565.75</v>
      </c>
      <c r="H64" s="56"/>
      <c r="I64" s="56">
        <f>I62+I63</f>
        <v>102785.75</v>
      </c>
      <c r="J64" s="66"/>
      <c r="K64" s="2"/>
    </row>
    <row r="66" ht="15.75">
      <c r="C66" s="1" t="s">
        <v>48</v>
      </c>
      <c r="D66" s="2"/>
      <c r="E66" s="2"/>
      <c r="F66" s="2"/>
      <c r="G66" s="2"/>
      <c r="H66" s="2"/>
      <c r="I66" s="2"/>
      <c r="J66" s="2"/>
      <c r="K66" s="2"/>
    </row>
    <row r="67" ht="16.5" customHeight="1">
      <c r="C67" s="3" t="s">
        <v>1</v>
      </c>
      <c r="D67" s="4"/>
      <c r="E67" s="4"/>
      <c r="F67" s="4"/>
      <c r="G67" s="4"/>
      <c r="H67" s="5"/>
      <c r="I67" s="2"/>
      <c r="J67" s="2"/>
      <c r="K67" s="2"/>
    </row>
    <row r="68" ht="16.5" customHeight="1">
      <c r="C68" s="7" t="s">
        <v>49</v>
      </c>
      <c r="D68" s="8"/>
      <c r="E68" s="8"/>
      <c r="F68" s="8"/>
      <c r="G68" s="8"/>
      <c r="H68" s="9"/>
      <c r="I68" s="2"/>
      <c r="J68" s="2"/>
      <c r="K68" s="2"/>
    </row>
    <row r="69" ht="16.5" customHeight="1">
      <c r="C69" s="7" t="s">
        <v>4</v>
      </c>
      <c r="D69" s="8"/>
      <c r="E69" s="8"/>
      <c r="F69" s="8"/>
      <c r="G69" s="8"/>
      <c r="H69" s="9"/>
      <c r="I69" s="2"/>
      <c r="J69" s="2"/>
      <c r="K69" s="2"/>
    </row>
    <row r="70">
      <c r="C70" s="61"/>
      <c r="D70" s="62" t="s">
        <v>41</v>
      </c>
      <c r="E70" s="62" t="s">
        <v>12</v>
      </c>
      <c r="F70" s="62" t="s">
        <v>13</v>
      </c>
      <c r="G70" s="61"/>
      <c r="H70" s="62" t="s">
        <v>43</v>
      </c>
      <c r="I70" s="2"/>
      <c r="J70" s="2"/>
      <c r="K70" s="2"/>
    </row>
    <row r="71">
      <c r="C71" s="29" t="s">
        <v>50</v>
      </c>
      <c r="D71" s="67">
        <v>324000.0</v>
      </c>
      <c r="E71" s="67">
        <v>396000.0</v>
      </c>
      <c r="F71" s="68">
        <v>360000.0</v>
      </c>
      <c r="G71" s="68"/>
      <c r="H71" s="58" t="s">
        <v>51</v>
      </c>
      <c r="I71" s="2"/>
      <c r="J71" s="2"/>
      <c r="K71" s="2"/>
    </row>
    <row r="72" ht="27.75">
      <c r="C72" s="29" t="s">
        <v>52</v>
      </c>
      <c r="D72" s="35">
        <v>0.12</v>
      </c>
      <c r="E72" s="35">
        <v>0.12</v>
      </c>
      <c r="F72" s="36">
        <v>0.12</v>
      </c>
      <c r="G72" s="37"/>
      <c r="H72" s="49"/>
      <c r="I72" s="2"/>
      <c r="J72" s="17"/>
      <c r="K72" s="2"/>
    </row>
    <row r="73" ht="27.75">
      <c r="C73" s="29" t="s">
        <v>53</v>
      </c>
      <c r="D73" s="38">
        <f t="shared" ref="D73:F73" si="5">D72*D71</f>
        <v>38880</v>
      </c>
      <c r="E73" s="38">
        <f t="shared" si="5"/>
        <v>47520</v>
      </c>
      <c r="F73" s="38">
        <f t="shared" si="5"/>
        <v>43200</v>
      </c>
      <c r="G73" s="38"/>
      <c r="H73" s="38">
        <f>SUM(D73:F73)</f>
        <v>129600</v>
      </c>
      <c r="I73" s="2"/>
      <c r="J73" s="17"/>
      <c r="K73" s="17"/>
    </row>
    <row r="74">
      <c r="C74" s="29" t="s">
        <v>54</v>
      </c>
      <c r="D74" s="40"/>
      <c r="E74" s="40"/>
      <c r="F74" s="41"/>
      <c r="G74" s="42"/>
      <c r="H74" s="40"/>
      <c r="I74" s="2"/>
      <c r="J74" s="17"/>
      <c r="K74" s="17"/>
    </row>
    <row r="75">
      <c r="C75" s="44" t="s">
        <v>55</v>
      </c>
      <c r="D75" s="56">
        <f t="shared" ref="D75:F75" si="6">D71+D73</f>
        <v>362880</v>
      </c>
      <c r="E75" s="56">
        <f t="shared" si="6"/>
        <v>443520</v>
      </c>
      <c r="F75" s="56">
        <f t="shared" si="6"/>
        <v>403200</v>
      </c>
      <c r="G75" s="66"/>
      <c r="H75" s="56" t="s">
        <v>56</v>
      </c>
      <c r="I75" s="2"/>
      <c r="J75" s="2"/>
      <c r="K75" s="17"/>
    </row>
    <row r="76">
      <c r="C76" s="25"/>
      <c r="D76" s="25"/>
      <c r="E76" s="25"/>
      <c r="F76" s="25"/>
      <c r="G76" s="25"/>
      <c r="H76" s="25"/>
      <c r="I76" s="2"/>
      <c r="J76" s="2"/>
      <c r="K76" s="2"/>
    </row>
    <row r="77">
      <c r="C77" s="69"/>
      <c r="D77" s="2"/>
      <c r="E77" s="2"/>
      <c r="F77" s="2"/>
      <c r="G77" s="2"/>
      <c r="H77" s="2"/>
      <c r="I77" s="2"/>
      <c r="J77" s="2"/>
      <c r="K77" s="2"/>
    </row>
    <row r="78">
      <c r="C78" s="1"/>
      <c r="D78" s="2"/>
      <c r="E78" s="2"/>
      <c r="F78" s="2"/>
      <c r="G78" s="2"/>
      <c r="H78" s="2"/>
      <c r="I78" s="2"/>
      <c r="J78" s="2"/>
      <c r="K78" s="2"/>
    </row>
    <row r="79">
      <c r="C79" s="1"/>
      <c r="D79" s="2"/>
      <c r="E79" s="2"/>
      <c r="F79" s="2"/>
      <c r="G79" s="2"/>
      <c r="H79" s="2"/>
      <c r="I79" s="2"/>
      <c r="J79" s="2"/>
      <c r="K79" s="2"/>
    </row>
    <row r="80" ht="15.75">
      <c r="C80" s="1" t="s">
        <v>57</v>
      </c>
      <c r="D80" s="2"/>
      <c r="E80" s="2"/>
      <c r="F80" s="2"/>
      <c r="G80" s="2"/>
      <c r="H80" s="2"/>
      <c r="I80" s="2"/>
      <c r="J80" s="2"/>
      <c r="K80" s="2"/>
    </row>
    <row r="81" ht="16.5" customHeight="1">
      <c r="C81" s="3" t="s">
        <v>1</v>
      </c>
      <c r="D81" s="4"/>
      <c r="E81" s="4"/>
      <c r="F81" s="4"/>
      <c r="G81" s="5"/>
    </row>
    <row r="82" ht="16.5" customHeight="1">
      <c r="C82" s="7" t="s">
        <v>58</v>
      </c>
      <c r="D82" s="8"/>
      <c r="E82" s="8"/>
      <c r="F82" s="8"/>
      <c r="G82" s="9"/>
    </row>
    <row r="83" ht="16.5" customHeight="1">
      <c r="C83" s="7" t="s">
        <v>4</v>
      </c>
      <c r="D83" s="8"/>
      <c r="E83" s="8"/>
      <c r="F83" s="8"/>
      <c r="G83" s="9"/>
    </row>
    <row r="84">
      <c r="C84" s="10"/>
      <c r="D84" s="70" t="s">
        <v>11</v>
      </c>
      <c r="E84" s="70" t="s">
        <v>12</v>
      </c>
      <c r="F84" s="10" t="s">
        <v>59</v>
      </c>
      <c r="G84" s="10" t="s">
        <v>60</v>
      </c>
    </row>
    <row r="85">
      <c r="C85" s="71" t="s">
        <v>61</v>
      </c>
      <c r="D85" s="17">
        <v>12000.0</v>
      </c>
      <c r="E85" s="17">
        <v>12000.0</v>
      </c>
      <c r="F85" s="17">
        <v>12000.0</v>
      </c>
      <c r="G85" s="17" t="s">
        <v>62</v>
      </c>
    </row>
    <row r="86" ht="30.0">
      <c r="C86" s="71" t="s">
        <v>63</v>
      </c>
      <c r="D86" s="72">
        <f t="shared" ref="D86:G86" si="7">0.9*300000</f>
        <v>270000</v>
      </c>
      <c r="E86" s="72">
        <f t="shared" si="7"/>
        <v>270000</v>
      </c>
      <c r="F86" s="72">
        <f t="shared" si="7"/>
        <v>270000</v>
      </c>
      <c r="G86" s="72">
        <f t="shared" si="7"/>
        <v>270000</v>
      </c>
    </row>
    <row r="87" ht="15.75">
      <c r="C87" s="20" t="s">
        <v>64</v>
      </c>
      <c r="D87" s="24">
        <f t="shared" ref="D87:F87" si="8">12000+270000</f>
        <v>282000</v>
      </c>
      <c r="E87" s="24">
        <f t="shared" si="8"/>
        <v>282000</v>
      </c>
      <c r="F87" s="24">
        <f t="shared" si="8"/>
        <v>282000</v>
      </c>
      <c r="G87" s="24">
        <f>36000+70000</f>
        <v>106000</v>
      </c>
    </row>
  </sheetData>
  <mergeCells count="55">
    <mergeCell ref="L37:M37"/>
    <mergeCell ref="L38:M38"/>
    <mergeCell ref="L35:M35"/>
    <mergeCell ref="L36:M36"/>
    <mergeCell ref="C35:D35"/>
    <mergeCell ref="C36:D36"/>
    <mergeCell ref="C24:D24"/>
    <mergeCell ref="C22:D22"/>
    <mergeCell ref="C23:D23"/>
    <mergeCell ref="C30:M30"/>
    <mergeCell ref="C31:M31"/>
    <mergeCell ref="C32:M32"/>
    <mergeCell ref="L34:M34"/>
    <mergeCell ref="C25:D25"/>
    <mergeCell ref="C4:G4"/>
    <mergeCell ref="C5:G5"/>
    <mergeCell ref="C6:G6"/>
    <mergeCell ref="D7:E7"/>
    <mergeCell ref="C41:D41"/>
    <mergeCell ref="C42:D42"/>
    <mergeCell ref="C45:J45"/>
    <mergeCell ref="C46:J46"/>
    <mergeCell ref="C47:J47"/>
    <mergeCell ref="C67:H67"/>
    <mergeCell ref="C68:H68"/>
    <mergeCell ref="C69:H69"/>
    <mergeCell ref="C51:D51"/>
    <mergeCell ref="C52:D52"/>
    <mergeCell ref="C56:I56"/>
    <mergeCell ref="C57:I57"/>
    <mergeCell ref="C58:I58"/>
    <mergeCell ref="C53:D53"/>
    <mergeCell ref="C39:D39"/>
    <mergeCell ref="C40:D40"/>
    <mergeCell ref="C49:D49"/>
    <mergeCell ref="E59:F59"/>
    <mergeCell ref="C83:G83"/>
    <mergeCell ref="C81:G81"/>
    <mergeCell ref="C82:G82"/>
    <mergeCell ref="C50:D50"/>
    <mergeCell ref="C16:M16"/>
    <mergeCell ref="C17:M17"/>
    <mergeCell ref="I19:J19"/>
    <mergeCell ref="K19:M19"/>
    <mergeCell ref="C18:M18"/>
    <mergeCell ref="C26:D26"/>
    <mergeCell ref="C20:D20"/>
    <mergeCell ref="C21:D21"/>
    <mergeCell ref="C34:D34"/>
    <mergeCell ref="C37:D37"/>
    <mergeCell ref="C38:D38"/>
    <mergeCell ref="C11:D11"/>
    <mergeCell ref="C8:D8"/>
    <mergeCell ref="C9:D9"/>
    <mergeCell ref="C10:D10"/>
  </mergeCells>
  <drawing r:id="rId2"/>
  <legacyDrawing r:id="rId3"/>
</worksheet>
</file>